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showInkAnnotation="0" autoCompressPictures="0"/>
  <mc:AlternateContent xmlns:mc="http://schemas.openxmlformats.org/markup-compatibility/2006">
    <mc:Choice Requires="x15">
      <x15ac:absPath xmlns:x15ac="http://schemas.microsoft.com/office/spreadsheetml/2010/11/ac" url="https://gizonline-my.sharepoint.com/personal/lidya_jata_giz_de/Documents/Documents/CONTRACT - Copy/2026/SOLUSI/2.Service/MPA Central Java/3.TenderDocs/"/>
    </mc:Choice>
  </mc:AlternateContent>
  <xr:revisionPtr revIDLastSave="217" documentId="8_{3E827D61-7490-4D67-9A1C-3A8853A31AB2}" xr6:coauthVersionLast="47" xr6:coauthVersionMax="47" xr10:uidLastSave="{58F853AB-C59D-471B-B97F-C8603E0F4CEC}"/>
  <bookViews>
    <workbookView xWindow="-93" yWindow="-93" windowWidth="19386" windowHeight="11466" tabRatio="500" xr2:uid="{00000000-000D-0000-FFFF-FFFF00000000}"/>
  </bookViews>
  <sheets>
    <sheet name="Output" sheetId="7" r:id="rId1"/>
    <sheet name="Breakdown details"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7" i="7" l="1"/>
  <c r="E26" i="7"/>
  <c r="E25" i="7"/>
  <c r="E24" i="7"/>
  <c r="F82" i="7"/>
  <c r="F81" i="7"/>
  <c r="F80" i="7"/>
  <c r="F79" i="7"/>
  <c r="F78" i="7"/>
  <c r="F77" i="7"/>
  <c r="F76" i="7"/>
  <c r="F74" i="7"/>
  <c r="F73" i="7"/>
  <c r="F72" i="7"/>
  <c r="F71" i="7"/>
  <c r="F70" i="7"/>
  <c r="F84" i="7" s="1"/>
  <c r="F62" i="7"/>
  <c r="F61" i="7"/>
  <c r="F60" i="7"/>
  <c r="F59" i="7"/>
  <c r="F58" i="7"/>
  <c r="F57" i="7"/>
  <c r="F64" i="7" s="1"/>
  <c r="F56" i="7"/>
  <c r="F55" i="7"/>
  <c r="F54" i="7"/>
  <c r="F48" i="7"/>
  <c r="F47" i="7"/>
  <c r="F46" i="7"/>
  <c r="F45" i="7"/>
  <c r="F44" i="7"/>
  <c r="F43" i="7"/>
  <c r="F50" i="7" s="1"/>
  <c r="F36" i="7"/>
  <c r="F38" i="7" s="1"/>
  <c r="F35" i="7"/>
  <c r="F34" i="7"/>
  <c r="E90" i="4"/>
  <c r="F31" i="4"/>
  <c r="E89" i="4" s="1"/>
  <c r="F83" i="4"/>
  <c r="F82" i="4"/>
  <c r="F81" i="4"/>
  <c r="F80" i="4"/>
  <c r="F79" i="4"/>
  <c r="F78" i="4"/>
  <c r="F74" i="4"/>
  <c r="F63" i="4"/>
  <c r="F62" i="4"/>
  <c r="F61" i="4"/>
  <c r="F60" i="4"/>
  <c r="F57" i="4"/>
  <c r="F50" i="4"/>
  <c r="F49" i="4"/>
  <c r="F48" i="4"/>
  <c r="F47" i="4"/>
  <c r="F46" i="4"/>
  <c r="F38" i="4"/>
  <c r="F37" i="4"/>
  <c r="F25" i="4"/>
  <c r="F26" i="4"/>
  <c r="F27" i="4"/>
  <c r="F28" i="4"/>
  <c r="F29" i="4"/>
  <c r="O25" i="7"/>
  <c r="O24" i="7"/>
  <c r="O28" i="7" s="1"/>
  <c r="F84" i="4" l="1"/>
  <c r="F73" i="4"/>
  <c r="F72" i="4"/>
  <c r="F76" i="4"/>
  <c r="F75" i="4"/>
  <c r="F64" i="4"/>
  <c r="F58" i="4"/>
  <c r="F59" i="4"/>
  <c r="F56" i="4"/>
  <c r="F45" i="4"/>
  <c r="F36" i="4"/>
  <c r="F40" i="4" s="1"/>
  <c r="O25" i="4"/>
  <c r="O24" i="4"/>
  <c r="F66" i="4" l="1"/>
  <c r="F86" i="4"/>
  <c r="F52" i="4"/>
  <c r="O28" i="4"/>
  <c r="F24" i="4" l="1"/>
  <c r="F26" i="7" l="1"/>
  <c r="F25" i="7"/>
  <c r="F24" i="7"/>
  <c r="G89" i="4"/>
  <c r="F27" i="7"/>
  <c r="E91" i="4"/>
  <c r="F29" i="7" l="1"/>
  <c r="G87" i="7" l="1"/>
  <c r="E87" i="7"/>
  <c r="E88" i="7" s="1"/>
  <c r="E89"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9A20A5C6-CA6A-419C-B25C-08C3CD378BFB}">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31" authorId="0" shapeId="0" xr:uid="{A2303A26-3D88-468B-8A28-7749E91CA102}">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0" authorId="0" shapeId="0" xr:uid="{C589311C-D6ED-46EA-82F8-E66E492E6687}">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52" authorId="0" shapeId="0" xr:uid="{4E50C129-B56B-4526-BC55-C9293FCCAE16}">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66" authorId="0" shapeId="0" xr:uid="{DBFF68F4-2696-4448-8133-61BCEBC56CEA}">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Maike Lames</author>
  </authors>
  <commentList>
    <comment ref="A22" authorId="0" shapeId="0" xr:uid="{ADFF22CE-AD6E-4EDF-A1DA-BB49D8ECD453}">
      <text>
        <r>
          <rPr>
            <sz val="8"/>
            <color indexed="81"/>
            <rFont val="Tahoma"/>
            <family val="2"/>
          </rPr>
          <t xml:space="preserve">The contractor’s fee or fee of the expert assigned by it covers all personnel costs including ancillary personnel costs, costs of backstopping, communication, reporting and all overheads, profit, interest, risk etc. The contractor must record the actual assignment times on GIZ's invoice form.
</t>
        </r>
        <r>
          <rPr>
            <b/>
            <sz val="8"/>
            <color indexed="81"/>
            <rFont val="Tahoma"/>
            <family val="2"/>
          </rPr>
          <t>Calculating the fee:</t>
        </r>
        <r>
          <rPr>
            <sz val="8"/>
            <color indexed="81"/>
            <rFont val="Tahoma"/>
            <family val="2"/>
          </rPr>
          <t xml:space="preserve">
The fee is based on the contractually agreed unit (e.g. expert hour, expert day, expert month). Units other than those agreed cannot be invoiced. If expert months are agreed in the contract, an expert month is 30 calendar days. </t>
        </r>
      </text>
    </comment>
    <comment ref="A33" authorId="0" shapeId="0" xr:uid="{66BD9D5C-B422-466E-BF39-33FBD829F25F}">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42" authorId="0" shapeId="0" xr:uid="{64FFC9AB-56D0-4FC9-B939-87646AA7F8D9}">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 ref="A54" authorId="0" shapeId="0" xr:uid="{987BE64C-07CA-4995-ADF1-2D0A2C3FFE36}">
      <text>
        <r>
          <rPr>
            <sz val="8"/>
            <color indexed="81"/>
            <rFont val="Tahoma"/>
            <family val="2"/>
          </rPr>
          <t>The per diem is a lump sum which covers the additional cost of subsistence to the contractor or the contractor's expert during an assignment away from their regular domicile and / or seat of business for a period as of one day official travel.
The per diem is not paid if full board is provided without charge by GIZ, the executing institution(s) of the measure, the partner institution or other third parties involved in implementing the contract.</t>
        </r>
      </text>
    </comment>
    <comment ref="A68" authorId="0" shapeId="0" xr:uid="{BAF21954-1371-405D-97E9-4E0E2A9E22E4}">
      <text>
        <r>
          <rPr>
            <sz val="8"/>
            <color indexed="81"/>
            <rFont val="Tahoma"/>
            <family val="2"/>
          </rPr>
          <t xml:space="preserve">The overnight accommodation allowance is a lump sum which covers the cost to the contractor or the contractor’s expert of accommodation on an assignment away from their regular domicile and/or seat of business, if an overnight stay is necessary. 
The accommodation allowance is not paid if accommodation is provided without charge by GIZ, the executing institution(s) of the measure, the partner institution or other third parties involved in implementing the contract. 
</t>
        </r>
      </text>
    </comment>
  </commentList>
</comments>
</file>

<file path=xl/sharedStrings.xml><?xml version="1.0" encoding="utf-8"?>
<sst xmlns="http://schemas.openxmlformats.org/spreadsheetml/2006/main" count="432" uniqueCount="108">
  <si>
    <t>Name (Company)</t>
  </si>
  <si>
    <t>Street:</t>
  </si>
  <si>
    <t>Area Code, Place:</t>
  </si>
  <si>
    <t>Telephone / Email:</t>
  </si>
  <si>
    <t>Country:</t>
  </si>
  <si>
    <t>Description</t>
  </si>
  <si>
    <t>Name and address of bidder/contractor</t>
  </si>
  <si>
    <t>Currency: IDR</t>
  </si>
  <si>
    <t>Details of Costs</t>
  </si>
  <si>
    <t>Name of the Expert</t>
  </si>
  <si>
    <t>Quantity up to</t>
  </si>
  <si>
    <t>Unit</t>
  </si>
  <si>
    <t>Costs in IDR per unit</t>
  </si>
  <si>
    <t>Total up to (in IDR)</t>
  </si>
  <si>
    <t>Type of reimbursement</t>
  </si>
  <si>
    <t>Comments</t>
  </si>
  <si>
    <t>Total:</t>
  </si>
  <si>
    <t>Name, Given name</t>
  </si>
  <si>
    <t xml:space="preserve">Terms and Conditions : </t>
  </si>
  <si>
    <t>Name</t>
  </si>
  <si>
    <t>: _____________________________________________________________</t>
  </si>
  <si>
    <t>Date</t>
  </si>
  <si>
    <t xml:space="preserve">Signature </t>
  </si>
  <si>
    <t>Fee (No. 3.1.1 General Terms &amp; Conditions )</t>
  </si>
  <si>
    <t>Overnight accommodation allowance (No. 3.1.2.3 General Terms &amp; Conditions)</t>
  </si>
  <si>
    <t>Perdiem (No. 3.1.2.2 General Terms &amp; Conditions)</t>
  </si>
  <si>
    <t>lumpsum</t>
  </si>
  <si>
    <t>Travel Expenses (no. 3.1.2.1 General Terms &amp; Conditions)</t>
  </si>
  <si>
    <r>
      <t xml:space="preserve">3. This price form </t>
    </r>
    <r>
      <rPr>
        <sz val="11"/>
        <color indexed="10"/>
        <rFont val="Arial"/>
        <family val="2"/>
      </rPr>
      <t>must be protected with password</t>
    </r>
    <r>
      <rPr>
        <sz val="11"/>
        <color indexed="8"/>
        <rFont val="Arial"/>
        <family val="2"/>
      </rPr>
      <t xml:space="preserve"> to secure your bid price proposal </t>
    </r>
  </si>
  <si>
    <r>
      <t>4. The price shall be valid for</t>
    </r>
    <r>
      <rPr>
        <sz val="11"/>
        <color indexed="10"/>
        <rFont val="Arial"/>
        <family val="2"/>
      </rPr>
      <t xml:space="preserve"> 100 days</t>
    </r>
    <r>
      <rPr>
        <sz val="11"/>
        <color indexed="8"/>
        <rFont val="Arial"/>
        <family val="2"/>
      </rPr>
      <t xml:space="preserve"> commencing on the date of submission of quotation</t>
    </r>
  </si>
  <si>
    <t>1. All fee/rates shall inclusive the income tax. GIZ is obliged to whithold the income tax and report it to the tax office.</t>
  </si>
  <si>
    <t>Price Schedule</t>
  </si>
  <si>
    <t>VAT (Value Added Tax) 11%:</t>
  </si>
  <si>
    <t>GRAND TOTAL:</t>
  </si>
  <si>
    <t>Region</t>
  </si>
  <si>
    <t xml:space="preserve">Lumpsum </t>
  </si>
  <si>
    <t>Lumpsum</t>
  </si>
  <si>
    <t>Country of assignment: Indonesia</t>
  </si>
  <si>
    <t>Subjected to Evidence</t>
  </si>
  <si>
    <r>
      <t xml:space="preserve">2. Total cost must be exclusive to </t>
    </r>
    <r>
      <rPr>
        <sz val="11"/>
        <color rgb="FFFF0000"/>
        <rFont val="Arial"/>
        <family val="2"/>
      </rPr>
      <t>VAT 11%</t>
    </r>
    <r>
      <rPr>
        <sz val="11"/>
        <color rgb="FF000000"/>
        <rFont val="Arial"/>
        <family val="2"/>
      </rPr>
      <t xml:space="preserve">. Please provide the amount as the above price schedule form. </t>
    </r>
    <r>
      <rPr>
        <sz val="11"/>
        <color rgb="FFFF0000"/>
        <rFont val="Arial"/>
        <family val="2"/>
      </rPr>
      <t>Supporting documents of SPPKP (non PKP/PKP company) shall be provided</t>
    </r>
    <r>
      <rPr>
        <sz val="11"/>
        <color rgb="FF000000"/>
        <rFont val="Arial"/>
        <family val="2"/>
      </rPr>
      <t>.</t>
    </r>
  </si>
  <si>
    <t>Project: Solutions for Integrated Land- and Seascape Management in Indonesia (SOLUSI)</t>
  </si>
  <si>
    <t xml:space="preserve">Car rental </t>
  </si>
  <si>
    <t>Central Java</t>
  </si>
  <si>
    <t>Output Based</t>
  </si>
  <si>
    <t>Other Costs (no. 3.1.3 General Terms &amp; Conditions)</t>
  </si>
  <si>
    <t>Co2 Compensation</t>
  </si>
  <si>
    <t>Indonesia</t>
  </si>
  <si>
    <t>Flexible remuneration</t>
  </si>
  <si>
    <t>Lumpsum, based on output/deliverables</t>
  </si>
  <si>
    <t>Prior to GIZ approval and Subjected to evidence</t>
  </si>
  <si>
    <t>OUTPUT 1</t>
  </si>
  <si>
    <t>OUTPUT 2</t>
  </si>
  <si>
    <t>OUTPUT 3</t>
  </si>
  <si>
    <t>OUTPUT 4</t>
  </si>
  <si>
    <t>Contract-No.: RNCOI003</t>
  </si>
  <si>
    <t>Project number: G-011982-004 / 21.9018.9-004.00</t>
  </si>
  <si>
    <t>Period of assignment: 07 April  - 30 November 2026</t>
  </si>
  <si>
    <r>
      <t xml:space="preserve">Team Leader: </t>
    </r>
    <r>
      <rPr>
        <sz val="11"/>
        <color theme="1"/>
        <rFont val="Arial"/>
        <family val="2"/>
      </rPr>
      <t xml:space="preserve">Marine Protected Area expert </t>
    </r>
  </si>
  <si>
    <r>
      <t xml:space="preserve">Expert 1: </t>
    </r>
    <r>
      <rPr>
        <sz val="11"/>
        <color theme="1"/>
        <rFont val="Arial"/>
        <family val="2"/>
      </rPr>
      <t xml:space="preserve">Technical Officer for Marine Species and conservation Specialist </t>
    </r>
  </si>
  <si>
    <r>
      <t xml:space="preserve">Expert 2: </t>
    </r>
    <r>
      <rPr>
        <sz val="11"/>
        <color theme="1"/>
        <rFont val="Arial"/>
        <family val="2"/>
      </rPr>
      <t xml:space="preserve">Technical Officer for GIS Specialist </t>
    </r>
  </si>
  <si>
    <r>
      <t xml:space="preserve">Expert 3: </t>
    </r>
    <r>
      <rPr>
        <sz val="11"/>
        <color theme="1"/>
        <rFont val="Arial"/>
        <family val="2"/>
      </rPr>
      <t xml:space="preserve">Technical Officer for Sustainable Financing Specialist </t>
    </r>
  </si>
  <si>
    <r>
      <rPr>
        <b/>
        <sz val="11"/>
        <color theme="1"/>
        <rFont val="Arial"/>
        <family val="2"/>
      </rPr>
      <t xml:space="preserve">Expert 4: </t>
    </r>
    <r>
      <rPr>
        <sz val="11"/>
        <color theme="1"/>
        <rFont val="Arial"/>
        <family val="2"/>
      </rPr>
      <t xml:space="preserve">Technical Officer for Social Economy Specialist </t>
    </r>
  </si>
  <si>
    <r>
      <rPr>
        <b/>
        <sz val="11"/>
        <color theme="1"/>
        <rFont val="Arial"/>
        <family val="2"/>
      </rPr>
      <t>Expert 5:</t>
    </r>
    <r>
      <rPr>
        <sz val="11"/>
        <color theme="1"/>
        <rFont val="Arial"/>
        <family val="2"/>
      </rPr>
      <t xml:space="preserve"> Project Officer – Administration </t>
    </r>
  </si>
  <si>
    <t>Team leader, Expert 1 - 5 (up to 6 persons)</t>
  </si>
  <si>
    <t>Semarang</t>
  </si>
  <si>
    <t>3 trips @ 4 days, 3 nights</t>
  </si>
  <si>
    <t>Kebumen</t>
  </si>
  <si>
    <t>3 trips @4 days, 3 nights during public consultation and during the trip allocated for 15 days, 14 nights for field assessment</t>
  </si>
  <si>
    <t>Cilacap</t>
  </si>
  <si>
    <t>Team leader, Expert 1 - 5 (up to 6 persons), Travel days</t>
  </si>
  <si>
    <t>3 trips, 2 days, 8-24 hrs
GIZ travel regulation</t>
  </si>
  <si>
    <t>Team leader, Expert 1 - 5 (up to 6 persons),24 hours</t>
  </si>
  <si>
    <t>3 trips, 2 days
GIZ travel regulation</t>
  </si>
  <si>
    <t>2 trips @2 days and 1 trip for survey 15 days
GIZ travel regulation</t>
  </si>
  <si>
    <t>Economy Airflight: Home base - Central Java</t>
  </si>
  <si>
    <t>if applicable.
3 trips@2 ways, for team leader &amp; expert 1 - 5</t>
  </si>
  <si>
    <t>Economy Airflight: Home base - Jakarta</t>
  </si>
  <si>
    <t>Train Ticket: Jakarta-Semarang, Semarang-Jakarta</t>
  </si>
  <si>
    <t>3 trips@2 ways, for team leader &amp; expert 1 - 5</t>
  </si>
  <si>
    <t>1 unit car for 3 event trips@ 2 days
for team leader &amp; expert 1 - 5</t>
  </si>
  <si>
    <t>Train Ticket: Jakarta-Kebumen, Kebumen-Jakarta</t>
  </si>
  <si>
    <t>1 unit car for 3 event trips@ 2 days during coordination and 15 days during assessment
for team leader &amp; expert 1 - 5</t>
  </si>
  <si>
    <t>Train Ticket: Jakarta-Cilacap, Cilacap-Jakarta</t>
  </si>
  <si>
    <t>Against Economy Airlight, if applicable</t>
  </si>
  <si>
    <t>Resource Person</t>
  </si>
  <si>
    <t>Fee</t>
  </si>
  <si>
    <t>resource person, up to 5 persons</t>
  </si>
  <si>
    <t>Perdiem, Travel days</t>
  </si>
  <si>
    <t>GIZ travel regulation</t>
  </si>
  <si>
    <t>Perdiem, 24 hours</t>
  </si>
  <si>
    <t>Accommodation</t>
  </si>
  <si>
    <t>2 nights, 3 events, up to 5 persons</t>
  </si>
  <si>
    <t>1 trip, 2 ways, up to 5 persons</t>
  </si>
  <si>
    <t>Transportation, Semarang - Kebumen - Semarang</t>
  </si>
  <si>
    <t>Lump sum against proof of performance</t>
  </si>
  <si>
    <t>3x meetting</t>
  </si>
  <si>
    <t>Technical Meeting with local government</t>
  </si>
  <si>
    <t xml:space="preserve">3 x in Semarang, </t>
  </si>
  <si>
    <t>Jakarta</t>
  </si>
  <si>
    <t>2 x in Jakarta</t>
  </si>
  <si>
    <t>Meeting tools and printing document</t>
  </si>
  <si>
    <t>Design layout and Printing event material for 3 consultation meetings</t>
  </si>
  <si>
    <t>Car rental for participant</t>
  </si>
  <si>
    <t xml:space="preserve">2 unit car for 1 event trips@  2 days,  10 Persons </t>
  </si>
  <si>
    <t>Meeting Pax</t>
  </si>
  <si>
    <t>FGD with local government organisation and other stakeholder</t>
  </si>
  <si>
    <t>please delete/do not calculate VAT, if company is non-PKP</t>
  </si>
  <si>
    <t>Period of assignment: 07 April - 30 November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</si>
</sst>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Rp&quot;* #,##0_-;\-&quot;Rp&quot;* #,##0_-;_-&quot;Rp&quot;* &quot;-&quot;_-;_-@_-"/>
    <numFmt numFmtId="41" formatCode="_-* #,##0_-;\-* #,##0_-;_-* &quot;-&quot;_-;_-@_-"/>
    <numFmt numFmtId="43" formatCode="_-* #,##0.00_-;\-* #,##0.00_-;_-* &quot;-&quot;??_-;_-@_-"/>
    <numFmt numFmtId="164" formatCode="_-* #,##0.00_-;\-* #,##0.00_-;_-* &quot;-&quot;_-;_-@_-"/>
    <numFmt numFmtId="165" formatCode="#,##0_ ;\-#,##0\ "/>
    <numFmt numFmtId="166" formatCode="#,##0.00_ ;\-#,##0.00\ "/>
    <numFmt numFmtId="167" formatCode="#,##0.00\ &quot;€&quot;"/>
    <numFmt numFmtId="168" formatCode="_-* #,##0\ _€_-;\-* #,##0\ _€_-;_-* &quot;-&quot;??\ _€_-;_-@_-"/>
    <numFmt numFmtId="169" formatCode="_([$Rp-421]* #,##0_);_([$Rp-421]* \(#,##0\);_([$Rp-421]* &quot;-&quot;??_);_(@_)"/>
    <numFmt numFmtId="170" formatCode="_-* #,##0_-;\-* #,##0_-;_-* &quot;-&quot;??_-;_-@_-"/>
  </numFmts>
  <fonts count="21" x14ac:knownFonts="1">
    <font>
      <sz val="12"/>
      <color theme="1"/>
      <name val="Calibri"/>
      <family val="2"/>
      <scheme val="minor"/>
    </font>
    <font>
      <sz val="11"/>
      <color theme="1"/>
      <name val="Arial"/>
      <family val="2"/>
    </font>
    <font>
      <u/>
      <sz val="12"/>
      <color theme="10"/>
      <name val="Calibri"/>
      <family val="2"/>
      <scheme val="minor"/>
    </font>
    <font>
      <u/>
      <sz val="12"/>
      <color theme="11"/>
      <name val="Calibri"/>
      <family val="2"/>
      <scheme val="minor"/>
    </font>
    <font>
      <b/>
      <sz val="11"/>
      <color theme="1"/>
      <name val="Arial"/>
      <family val="2"/>
    </font>
    <font>
      <b/>
      <sz val="11"/>
      <name val="Arial"/>
      <family val="2"/>
    </font>
    <font>
      <sz val="11"/>
      <name val="Arial"/>
      <family val="2"/>
    </font>
    <font>
      <sz val="12"/>
      <color theme="1"/>
      <name val="Calibri"/>
      <family val="2"/>
      <scheme val="minor"/>
    </font>
    <font>
      <sz val="8"/>
      <color indexed="81"/>
      <name val="Tahoma"/>
      <family val="2"/>
    </font>
    <font>
      <b/>
      <sz val="8"/>
      <color indexed="81"/>
      <name val="Tahoma"/>
      <family val="2"/>
    </font>
    <font>
      <sz val="11"/>
      <color theme="0"/>
      <name val="Arial"/>
      <family val="2"/>
    </font>
    <font>
      <i/>
      <sz val="11"/>
      <color theme="1"/>
      <name val="Arial"/>
      <family val="2"/>
    </font>
    <font>
      <sz val="11"/>
      <color rgb="FF000000"/>
      <name val="Arial"/>
      <family val="2"/>
    </font>
    <font>
      <sz val="11"/>
      <color indexed="10"/>
      <name val="Arial"/>
      <family val="2"/>
    </font>
    <font>
      <sz val="11"/>
      <color indexed="8"/>
      <name val="Arial"/>
      <family val="2"/>
    </font>
    <font>
      <b/>
      <sz val="18"/>
      <color theme="1"/>
      <name val="Arial"/>
      <family val="2"/>
    </font>
    <font>
      <b/>
      <sz val="13"/>
      <color theme="1"/>
      <name val="Arial"/>
      <family val="2"/>
    </font>
    <font>
      <sz val="13"/>
      <color theme="1"/>
      <name val="Arial"/>
      <family val="2"/>
    </font>
    <font>
      <sz val="13"/>
      <color rgb="FFFF0000"/>
      <name val="Arial"/>
      <family val="2"/>
    </font>
    <font>
      <sz val="10"/>
      <color theme="1"/>
      <name val="Arial"/>
      <family val="2"/>
    </font>
    <font>
      <sz val="11"/>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1" fontId="7" fillId="0" borderId="0" applyFont="0" applyFill="0" applyBorder="0" applyAlignment="0" applyProtection="0"/>
    <xf numFmtId="43" fontId="7" fillId="0" borderId="0" applyFont="0" applyFill="0" applyBorder="0" applyAlignment="0" applyProtection="0"/>
  </cellStyleXfs>
  <cellXfs count="149">
    <xf numFmtId="0" fontId="0" fillId="0" borderId="0" xfId="0"/>
    <xf numFmtId="0" fontId="4" fillId="0" borderId="0" xfId="0" applyFont="1" applyAlignment="1">
      <alignment vertical="top"/>
    </xf>
    <xf numFmtId="0" fontId="5" fillId="0" borderId="0" xfId="0" applyFont="1"/>
    <xf numFmtId="0" fontId="4" fillId="0" borderId="0" xfId="0" applyFont="1" applyAlignment="1">
      <alignment horizontal="center"/>
    </xf>
    <xf numFmtId="0" fontId="4" fillId="0" borderId="0" xfId="0" applyFont="1" applyAlignment="1">
      <alignment vertical="top" wrapText="1"/>
    </xf>
    <xf numFmtId="0" fontId="1" fillId="0" borderId="7" xfId="0" applyFont="1" applyBorder="1" applyAlignment="1" applyProtection="1">
      <alignment horizontal="left"/>
      <protection locked="0"/>
    </xf>
    <xf numFmtId="0" fontId="1" fillId="0" borderId="0" xfId="0" applyFont="1" applyAlignment="1">
      <alignment horizontal="left" vertical="top"/>
    </xf>
    <xf numFmtId="0" fontId="5" fillId="0" borderId="0" xfId="0" applyFont="1" applyAlignment="1" applyProtection="1">
      <alignment horizontal="left" vertical="top"/>
      <protection locked="0"/>
    </xf>
    <xf numFmtId="0" fontId="6"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horizontal="center" vertical="top"/>
    </xf>
    <xf numFmtId="0" fontId="5" fillId="0" borderId="0" xfId="0" applyFont="1" applyAlignment="1">
      <alignment horizontal="left"/>
    </xf>
    <xf numFmtId="41" fontId="6" fillId="0" borderId="0" xfId="3" applyFont="1" applyBorder="1" applyAlignment="1">
      <alignment horizontal="left"/>
    </xf>
    <xf numFmtId="0" fontId="1" fillId="0" borderId="0" xfId="0" applyFont="1" applyAlignment="1" applyProtection="1">
      <alignment horizontal="left"/>
      <protection locked="0"/>
    </xf>
    <xf numFmtId="0" fontId="4" fillId="0" borderId="0" xfId="0" applyFont="1"/>
    <xf numFmtId="0" fontId="1" fillId="0" borderId="0" xfId="0" applyFont="1"/>
    <xf numFmtId="164" fontId="1" fillId="0" borderId="0" xfId="3" applyNumberFormat="1" applyFont="1" applyBorder="1"/>
    <xf numFmtId="164" fontId="1" fillId="0" borderId="0" xfId="3" applyNumberFormat="1" applyFont="1"/>
    <xf numFmtId="0" fontId="4" fillId="0" borderId="8" xfId="0" applyFont="1" applyBorder="1" applyAlignment="1">
      <alignment horizontal="left" vertical="center" wrapText="1"/>
    </xf>
    <xf numFmtId="0" fontId="4" fillId="0" borderId="9" xfId="0" applyFont="1" applyBorder="1" applyAlignment="1">
      <alignment horizontal="center" vertical="center" wrapText="1"/>
    </xf>
    <xf numFmtId="0" fontId="5" fillId="0" borderId="9" xfId="0" applyFont="1" applyBorder="1" applyAlignment="1">
      <alignment horizontal="center" vertical="center" wrapText="1"/>
    </xf>
    <xf numFmtId="41" fontId="1" fillId="0" borderId="0" xfId="3" applyFont="1"/>
    <xf numFmtId="0" fontId="1" fillId="0" borderId="2" xfId="0" applyFont="1" applyBorder="1" applyAlignment="1" applyProtection="1">
      <alignment vertical="center" wrapText="1"/>
      <protection locked="0"/>
    </xf>
    <xf numFmtId="0" fontId="1" fillId="0" borderId="1" xfId="0" applyFont="1" applyBorder="1" applyAlignment="1" applyProtection="1">
      <alignment horizontal="center" vertical="center" wrapText="1"/>
      <protection locked="0"/>
    </xf>
    <xf numFmtId="165" fontId="1" fillId="0" borderId="1" xfId="4" applyNumberFormat="1" applyFont="1" applyFill="1" applyBorder="1" applyAlignment="1" applyProtection="1">
      <alignment horizontal="center" vertical="center" wrapText="1"/>
      <protection locked="0"/>
    </xf>
    <xf numFmtId="165" fontId="1" fillId="0" borderId="1" xfId="4" applyNumberFormat="1" applyFont="1" applyFill="1" applyBorder="1" applyAlignment="1" applyProtection="1">
      <alignment horizontal="right" vertical="center" wrapText="1"/>
      <protection locked="0"/>
    </xf>
    <xf numFmtId="165" fontId="1" fillId="0" borderId="1" xfId="4" applyNumberFormat="1" applyFont="1" applyFill="1" applyBorder="1" applyAlignment="1">
      <alignment vertical="center" wrapText="1"/>
    </xf>
    <xf numFmtId="0" fontId="6" fillId="0" borderId="15" xfId="0" applyFont="1" applyBorder="1" applyAlignment="1" applyProtection="1">
      <alignment horizontal="left" vertical="center" wrapText="1"/>
      <protection locked="0"/>
    </xf>
    <xf numFmtId="0" fontId="4" fillId="0" borderId="10" xfId="0" applyFont="1" applyBorder="1" applyAlignment="1">
      <alignment vertical="center" wrapText="1"/>
    </xf>
    <xf numFmtId="0" fontId="4" fillId="0" borderId="11" xfId="0" applyFont="1" applyBorder="1" applyAlignment="1">
      <alignment horizontal="center" vertical="center" wrapText="1"/>
    </xf>
    <xf numFmtId="165" fontId="4" fillId="0" borderId="11" xfId="4" applyNumberFormat="1" applyFont="1" applyFill="1" applyBorder="1" applyAlignment="1">
      <alignment horizontal="center" vertical="center" wrapText="1"/>
    </xf>
    <xf numFmtId="165" fontId="4" fillId="0" borderId="11" xfId="4" applyNumberFormat="1" applyFont="1" applyFill="1" applyBorder="1" applyAlignment="1">
      <alignment vertical="center" wrapText="1"/>
    </xf>
    <xf numFmtId="0" fontId="1" fillId="0" borderId="11" xfId="0" applyFont="1" applyBorder="1" applyAlignment="1">
      <alignment vertical="center" wrapText="1"/>
    </xf>
    <xf numFmtId="0" fontId="6" fillId="0" borderId="3"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wrapText="1"/>
    </xf>
    <xf numFmtId="166" fontId="4" fillId="0" borderId="0" xfId="4" applyNumberFormat="1" applyFont="1" applyBorder="1" applyAlignment="1">
      <alignment horizontal="center" vertical="center" wrapText="1"/>
    </xf>
    <xf numFmtId="166" fontId="4" fillId="0" borderId="0" xfId="4" applyNumberFormat="1" applyFont="1" applyBorder="1" applyAlignment="1">
      <alignment vertical="center" wrapText="1"/>
    </xf>
    <xf numFmtId="0" fontId="1" fillId="0" borderId="0" xfId="0" applyFont="1" applyAlignment="1">
      <alignment vertical="center" wrapText="1"/>
    </xf>
    <xf numFmtId="0" fontId="6"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pplyProtection="1">
      <alignment vertical="center" wrapText="1"/>
      <protection locked="0"/>
    </xf>
    <xf numFmtId="165" fontId="1" fillId="0" borderId="1" xfId="4" applyNumberFormat="1" applyFont="1" applyBorder="1" applyAlignment="1" applyProtection="1">
      <alignment horizontal="center" vertical="center" wrapText="1"/>
      <protection locked="0"/>
    </xf>
    <xf numFmtId="166" fontId="1" fillId="0" borderId="1" xfId="4" applyNumberFormat="1" applyFont="1" applyFill="1" applyBorder="1" applyAlignment="1" applyProtection="1">
      <alignment horizontal="center" vertical="center" wrapText="1"/>
      <protection locked="0"/>
    </xf>
    <xf numFmtId="166" fontId="4" fillId="0" borderId="11" xfId="4" applyNumberFormat="1" applyFont="1" applyBorder="1" applyAlignment="1">
      <alignment horizontal="center" vertical="center" wrapText="1"/>
    </xf>
    <xf numFmtId="165" fontId="4" fillId="0" borderId="11" xfId="4" applyNumberFormat="1" applyFont="1" applyBorder="1" applyAlignment="1">
      <alignment vertical="center" wrapText="1"/>
    </xf>
    <xf numFmtId="165" fontId="4" fillId="0" borderId="0" xfId="4" applyNumberFormat="1" applyFont="1" applyBorder="1" applyAlignment="1">
      <alignment vertical="center" wrapText="1"/>
    </xf>
    <xf numFmtId="167" fontId="4" fillId="0" borderId="0" xfId="0" applyNumberFormat="1" applyFont="1" applyAlignment="1">
      <alignment horizontal="center" vertical="center" wrapText="1"/>
    </xf>
    <xf numFmtId="167" fontId="4" fillId="0" borderId="0" xfId="0" applyNumberFormat="1" applyFont="1" applyAlignment="1">
      <alignment vertical="center" wrapText="1"/>
    </xf>
    <xf numFmtId="0" fontId="1" fillId="0" borderId="17" xfId="0" applyFont="1" applyBorder="1" applyAlignment="1">
      <alignment horizontal="left" vertical="center" wrapText="1"/>
    </xf>
    <xf numFmtId="165" fontId="1" fillId="0" borderId="5" xfId="4" applyNumberFormat="1" applyFont="1" applyBorder="1" applyAlignment="1" applyProtection="1">
      <alignment horizontal="right" vertical="center" wrapText="1"/>
      <protection locked="0"/>
    </xf>
    <xf numFmtId="165" fontId="1" fillId="0" borderId="11" xfId="4" applyNumberFormat="1" applyFont="1" applyBorder="1" applyAlignment="1" applyProtection="1">
      <alignment horizontal="right" vertical="center" wrapText="1"/>
      <protection locked="0"/>
    </xf>
    <xf numFmtId="165" fontId="1" fillId="0" borderId="0" xfId="4" applyNumberFormat="1" applyFont="1" applyBorder="1" applyAlignment="1" applyProtection="1">
      <alignment horizontal="right" vertical="center" wrapText="1"/>
      <protection locked="0"/>
    </xf>
    <xf numFmtId="0" fontId="5" fillId="0" borderId="16" xfId="0" applyFont="1" applyBorder="1" applyAlignment="1">
      <alignment horizontal="left" vertical="top" wrapText="1"/>
    </xf>
    <xf numFmtId="0" fontId="5" fillId="0" borderId="0" xfId="0" applyFont="1" applyAlignment="1">
      <alignment horizontal="left" vertical="top" wrapText="1"/>
    </xf>
    <xf numFmtId="0" fontId="5" fillId="0" borderId="0" xfId="0" applyFont="1" applyAlignment="1">
      <alignment vertical="top" wrapText="1"/>
    </xf>
    <xf numFmtId="168" fontId="5" fillId="0" borderId="0" xfId="4" applyNumberFormat="1" applyFont="1" applyAlignment="1">
      <alignment vertical="top" wrapText="1"/>
    </xf>
    <xf numFmtId="169" fontId="5" fillId="0" borderId="16" xfId="4" applyNumberFormat="1" applyFont="1" applyBorder="1" applyAlignment="1">
      <alignment horizontal="left" vertical="top" wrapText="1"/>
    </xf>
    <xf numFmtId="0" fontId="1" fillId="0" borderId="0" xfId="0" applyFont="1" applyAlignment="1">
      <alignment horizontal="center"/>
    </xf>
    <xf numFmtId="0" fontId="1" fillId="0" borderId="0" xfId="0" applyFont="1" applyAlignment="1">
      <alignment horizontal="center" vertical="center" wrapText="1"/>
    </xf>
    <xf numFmtId="0" fontId="12" fillId="0" borderId="0" xfId="0" applyFont="1" applyAlignment="1">
      <alignment horizontal="left" vertical="center"/>
    </xf>
    <xf numFmtId="0" fontId="1" fillId="0" borderId="0" xfId="0" applyFont="1" applyAlignment="1">
      <alignment horizontal="left"/>
    </xf>
    <xf numFmtId="0" fontId="6" fillId="0" borderId="0" xfId="0" applyFont="1" applyAlignment="1">
      <alignment vertical="center"/>
    </xf>
    <xf numFmtId="0" fontId="12" fillId="0" borderId="0" xfId="0" applyFont="1" applyAlignment="1">
      <alignment vertical="center"/>
    </xf>
    <xf numFmtId="0" fontId="1" fillId="0" borderId="0" xfId="0" applyFont="1" applyAlignment="1">
      <alignment vertical="top"/>
    </xf>
    <xf numFmtId="169" fontId="1" fillId="0" borderId="0" xfId="0" applyNumberFormat="1" applyFont="1"/>
    <xf numFmtId="42" fontId="6" fillId="0" borderId="0" xfId="3" applyNumberFormat="1" applyFont="1"/>
    <xf numFmtId="0" fontId="16" fillId="0" borderId="0" xfId="0" applyFont="1"/>
    <xf numFmtId="0" fontId="17" fillId="0" borderId="0" xfId="0" applyFont="1"/>
    <xf numFmtId="169" fontId="18" fillId="0" borderId="0" xfId="0" applyNumberFormat="1" applyFont="1"/>
    <xf numFmtId="0" fontId="4" fillId="0" borderId="19" xfId="0" applyFont="1" applyBorder="1" applyAlignment="1">
      <alignment horizontal="center" vertical="center" wrapText="1"/>
    </xf>
    <xf numFmtId="0" fontId="6" fillId="0" borderId="18"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41" fontId="1" fillId="0" borderId="5" xfId="0" applyNumberFormat="1" applyFont="1" applyBorder="1" applyAlignment="1">
      <alignment horizontal="center" vertical="center" wrapText="1"/>
    </xf>
    <xf numFmtId="0" fontId="1" fillId="0" borderId="20" xfId="0" applyFont="1" applyBorder="1" applyAlignment="1" applyProtection="1">
      <alignment horizontal="left" vertical="center" wrapText="1"/>
      <protection locked="0"/>
    </xf>
    <xf numFmtId="0" fontId="11" fillId="0" borderId="21" xfId="0" applyFont="1" applyBorder="1" applyAlignment="1" applyProtection="1">
      <alignment horizontal="left" vertical="center" wrapText="1"/>
      <protection locked="0"/>
    </xf>
    <xf numFmtId="0" fontId="1" fillId="0" borderId="21" xfId="0" applyFont="1" applyBorder="1" applyAlignment="1" applyProtection="1">
      <alignment horizontal="center" vertical="center" wrapText="1"/>
      <protection locked="0"/>
    </xf>
    <xf numFmtId="1" fontId="1" fillId="0" borderId="21" xfId="0" applyNumberFormat="1" applyFont="1" applyBorder="1" applyAlignment="1" applyProtection="1">
      <alignment horizontal="right" vertical="center" wrapText="1"/>
      <protection locked="0"/>
    </xf>
    <xf numFmtId="0" fontId="6" fillId="0" borderId="21" xfId="0" applyFont="1" applyBorder="1" applyAlignment="1" applyProtection="1">
      <alignment horizontal="left" vertical="center" wrapText="1"/>
      <protection locked="0"/>
    </xf>
    <xf numFmtId="165" fontId="1" fillId="0" borderId="23" xfId="4" applyNumberFormat="1" applyFont="1" applyBorder="1" applyAlignment="1" applyProtection="1">
      <alignment horizontal="right" vertical="center" wrapText="1"/>
      <protection locked="0"/>
    </xf>
    <xf numFmtId="165" fontId="1" fillId="0" borderId="21" xfId="4" applyNumberFormat="1" applyFont="1" applyFill="1" applyBorder="1" applyAlignment="1">
      <alignment vertical="center" wrapText="1"/>
    </xf>
    <xf numFmtId="0" fontId="1" fillId="0" borderId="22" xfId="0" applyFont="1" applyBorder="1" applyAlignment="1" applyProtection="1">
      <alignment horizontal="left" vertical="center" wrapText="1"/>
      <protection locked="0"/>
    </xf>
    <xf numFmtId="0" fontId="19" fillId="0" borderId="21" xfId="0" applyFont="1" applyBorder="1" applyAlignment="1" applyProtection="1">
      <alignment horizontal="center" vertical="center" wrapText="1"/>
      <protection locked="0"/>
    </xf>
    <xf numFmtId="165" fontId="19" fillId="0" borderId="21" xfId="4" applyNumberFormat="1" applyFont="1" applyBorder="1" applyAlignment="1" applyProtection="1">
      <alignment horizontal="center" vertical="center" wrapText="1"/>
      <protection locked="0"/>
    </xf>
    <xf numFmtId="0" fontId="19" fillId="0" borderId="21" xfId="0" applyFont="1" applyBorder="1" applyAlignment="1">
      <alignment horizontal="center" vertical="center" wrapText="1"/>
    </xf>
    <xf numFmtId="0" fontId="1" fillId="0" borderId="23" xfId="0" applyFont="1" applyBorder="1" applyAlignment="1">
      <alignment horizontal="left" vertical="center" wrapText="1"/>
    </xf>
    <xf numFmtId="0" fontId="6" fillId="0" borderId="22" xfId="0" applyFont="1" applyBorder="1" applyAlignment="1" applyProtection="1">
      <alignment horizontal="left" vertical="center" wrapText="1"/>
      <protection locked="0"/>
    </xf>
    <xf numFmtId="43" fontId="10" fillId="0" borderId="0" xfId="4" applyFont="1"/>
    <xf numFmtId="165" fontId="1" fillId="0" borderId="21" xfId="4" applyNumberFormat="1" applyFont="1" applyFill="1" applyBorder="1" applyAlignment="1" applyProtection="1">
      <alignment horizontal="center" vertical="center" wrapText="1"/>
      <protection locked="0"/>
    </xf>
    <xf numFmtId="165" fontId="1" fillId="0" borderId="21" xfId="4" applyNumberFormat="1" applyFont="1" applyFill="1" applyBorder="1" applyAlignment="1" applyProtection="1">
      <alignment horizontal="right" vertical="center" wrapText="1"/>
      <protection locked="0"/>
    </xf>
    <xf numFmtId="0" fontId="1" fillId="0" borderId="5" xfId="0" applyFont="1" applyBorder="1" applyAlignment="1">
      <alignment horizontal="center" vertical="center" wrapText="1"/>
    </xf>
    <xf numFmtId="165" fontId="1" fillId="0" borderId="21" xfId="4" applyNumberFormat="1" applyFont="1" applyBorder="1" applyAlignment="1" applyProtection="1">
      <alignment horizontal="center" vertical="center" wrapText="1"/>
      <protection locked="0"/>
    </xf>
    <xf numFmtId="0" fontId="1" fillId="0" borderId="21" xfId="0" applyFont="1" applyBorder="1" applyAlignment="1">
      <alignment horizontal="center" vertical="center" wrapText="1"/>
    </xf>
    <xf numFmtId="0" fontId="1" fillId="2" borderId="1" xfId="0" applyFont="1" applyFill="1" applyBorder="1" applyAlignment="1" applyProtection="1">
      <alignment horizontal="left" vertical="center" wrapText="1"/>
      <protection locked="0"/>
    </xf>
    <xf numFmtId="0" fontId="1" fillId="2" borderId="24" xfId="0" applyFont="1" applyFill="1" applyBorder="1" applyAlignment="1" applyProtection="1">
      <alignment horizontal="center" vertical="center" wrapText="1"/>
      <protection locked="0"/>
    </xf>
    <xf numFmtId="165" fontId="1" fillId="2" borderId="5" xfId="4" applyNumberFormat="1" applyFont="1" applyFill="1" applyBorder="1" applyAlignment="1" applyProtection="1">
      <alignment horizontal="center" vertical="center" wrapText="1"/>
      <protection locked="0"/>
    </xf>
    <xf numFmtId="3" fontId="1" fillId="2" borderId="1" xfId="0" applyNumberFormat="1" applyFont="1" applyFill="1" applyBorder="1" applyAlignment="1">
      <alignment horizontal="center" vertical="center" wrapText="1"/>
    </xf>
    <xf numFmtId="41" fontId="6" fillId="0" borderId="5" xfId="3" applyFont="1" applyBorder="1" applyAlignment="1">
      <alignment vertical="center" wrapText="1"/>
    </xf>
    <xf numFmtId="0" fontId="1" fillId="0" borderId="5" xfId="0" applyFont="1" applyBorder="1" applyAlignment="1">
      <alignment horizontal="left" vertical="center" wrapText="1"/>
    </xf>
    <xf numFmtId="0" fontId="1" fillId="0" borderId="27" xfId="0" applyFont="1" applyBorder="1" applyAlignment="1">
      <alignment horizontal="left" vertical="center" wrapText="1"/>
    </xf>
    <xf numFmtId="0" fontId="1" fillId="0" borderId="4" xfId="0" applyFont="1" applyBorder="1" applyAlignment="1">
      <alignment horizontal="left" vertical="center" wrapText="1"/>
    </xf>
    <xf numFmtId="0" fontId="6" fillId="0" borderId="1" xfId="0" applyFont="1" applyBorder="1" applyAlignment="1">
      <alignment horizontal="center" vertical="center" wrapText="1"/>
    </xf>
    <xf numFmtId="41" fontId="6" fillId="0" borderId="5" xfId="0" applyNumberFormat="1" applyFont="1" applyBorder="1" applyAlignment="1">
      <alignment horizontal="center" vertical="center" wrapText="1"/>
    </xf>
    <xf numFmtId="0" fontId="1" fillId="0" borderId="15" xfId="0" applyFont="1" applyBorder="1" applyAlignment="1">
      <alignment horizontal="center" vertical="center" wrapText="1"/>
    </xf>
    <xf numFmtId="41" fontId="4" fillId="0" borderId="11" xfId="4" applyNumberFormat="1" applyFont="1" applyBorder="1" applyAlignment="1">
      <alignment horizontal="center" vertical="center" wrapText="1"/>
    </xf>
    <xf numFmtId="41" fontId="4" fillId="0" borderId="11" xfId="4" applyNumberFormat="1" applyFont="1" applyBorder="1" applyAlignment="1">
      <alignment vertical="center" wrapText="1"/>
    </xf>
    <xf numFmtId="0" fontId="4" fillId="0" borderId="2" xfId="0" applyFont="1" applyBorder="1" applyAlignment="1" applyProtection="1">
      <alignment vertical="center" wrapText="1"/>
      <protection locked="0"/>
    </xf>
    <xf numFmtId="0" fontId="4" fillId="0" borderId="20" xfId="0" applyFont="1" applyBorder="1" applyAlignment="1" applyProtection="1">
      <alignment vertical="center" wrapText="1"/>
      <protection locked="0"/>
    </xf>
    <xf numFmtId="41" fontId="1" fillId="0" borderId="21" xfId="0" applyNumberFormat="1" applyFont="1" applyBorder="1" applyAlignment="1">
      <alignment horizontal="center" vertical="center" wrapText="1"/>
    </xf>
    <xf numFmtId="165" fontId="1" fillId="0" borderId="1" xfId="4" applyNumberFormat="1" applyFont="1" applyBorder="1" applyAlignment="1" applyProtection="1">
      <alignment horizontal="right" vertical="center" wrapText="1"/>
      <protection locked="0"/>
    </xf>
    <xf numFmtId="0" fontId="1" fillId="2" borderId="28" xfId="0" applyFont="1" applyFill="1" applyBorder="1" applyAlignment="1" applyProtection="1">
      <alignment horizontal="left" vertical="center" wrapText="1"/>
      <protection locked="0"/>
    </xf>
    <xf numFmtId="165" fontId="10" fillId="0" borderId="0" xfId="0" applyNumberFormat="1" applyFont="1" applyAlignment="1">
      <alignment vertical="center" wrapText="1"/>
    </xf>
    <xf numFmtId="0" fontId="4" fillId="4" borderId="28" xfId="0" applyFont="1" applyFill="1" applyBorder="1" applyAlignment="1">
      <alignment horizontal="left" vertical="center" wrapText="1"/>
    </xf>
    <xf numFmtId="0" fontId="4" fillId="4" borderId="5"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4" fillId="4" borderId="27" xfId="0" applyFont="1" applyFill="1" applyBorder="1" applyAlignment="1">
      <alignment horizontal="center" vertical="center" wrapText="1"/>
    </xf>
    <xf numFmtId="0" fontId="1" fillId="0" borderId="24" xfId="0" applyFont="1" applyBorder="1" applyAlignment="1" applyProtection="1">
      <alignment vertical="center" wrapText="1"/>
      <protection locked="0"/>
    </xf>
    <xf numFmtId="170" fontId="1" fillId="0" borderId="1" xfId="4" applyNumberFormat="1" applyFont="1" applyFill="1" applyBorder="1" applyAlignment="1" applyProtection="1">
      <alignment horizontal="right" vertical="center" wrapText="1"/>
      <protection locked="0"/>
    </xf>
    <xf numFmtId="0" fontId="1" fillId="4" borderId="1" xfId="0" applyFont="1" applyFill="1" applyBorder="1" applyAlignment="1" applyProtection="1">
      <alignment horizontal="center" vertical="center" wrapText="1"/>
      <protection locked="0"/>
    </xf>
    <xf numFmtId="165" fontId="1" fillId="4" borderId="5" xfId="4" applyNumberFormat="1" applyFont="1" applyFill="1" applyBorder="1" applyAlignment="1" applyProtection="1">
      <alignment horizontal="center" vertical="center" wrapText="1"/>
      <protection locked="0"/>
    </xf>
    <xf numFmtId="3" fontId="1" fillId="4" borderId="1" xfId="0" applyNumberFormat="1" applyFont="1" applyFill="1" applyBorder="1" applyAlignment="1">
      <alignment horizontal="center" vertical="center" wrapText="1"/>
    </xf>
    <xf numFmtId="41" fontId="6" fillId="4" borderId="5" xfId="3" applyFont="1" applyFill="1" applyBorder="1" applyAlignment="1">
      <alignment vertical="center" wrapText="1"/>
    </xf>
    <xf numFmtId="41" fontId="1" fillId="4" borderId="5" xfId="0" applyNumberFormat="1" applyFont="1" applyFill="1" applyBorder="1" applyAlignment="1">
      <alignment horizontal="center" vertical="center" wrapText="1"/>
    </xf>
    <xf numFmtId="0" fontId="1" fillId="4" borderId="5" xfId="0" applyFont="1" applyFill="1" applyBorder="1" applyAlignment="1">
      <alignment horizontal="left" vertical="center" wrapText="1"/>
    </xf>
    <xf numFmtId="0" fontId="1" fillId="4" borderId="29" xfId="0" applyFont="1" applyFill="1" applyBorder="1" applyAlignment="1">
      <alignment horizontal="left" vertical="center" wrapText="1"/>
    </xf>
    <xf numFmtId="0" fontId="4" fillId="4" borderId="24" xfId="0" applyFont="1" applyFill="1" applyBorder="1" applyAlignment="1" applyProtection="1">
      <alignment horizontal="left" vertical="center" wrapText="1"/>
      <protection locked="0"/>
    </xf>
    <xf numFmtId="0" fontId="1" fillId="0" borderId="1" xfId="0" applyFont="1" applyBorder="1" applyAlignment="1">
      <alignment horizontal="left" vertical="center" wrapText="1"/>
    </xf>
    <xf numFmtId="41" fontId="20" fillId="0" borderId="0" xfId="3" applyFont="1"/>
    <xf numFmtId="0" fontId="5" fillId="4" borderId="25" xfId="0" applyFont="1" applyFill="1" applyBorder="1" applyAlignment="1">
      <alignment horizontal="left" vertical="center" wrapText="1"/>
    </xf>
    <xf numFmtId="0" fontId="4" fillId="0" borderId="12" xfId="0" applyFont="1" applyBorder="1" applyAlignment="1">
      <alignment horizontal="left" vertical="center" wrapText="1"/>
    </xf>
    <xf numFmtId="0" fontId="4" fillId="0" borderId="4" xfId="0" applyFont="1" applyBorder="1" applyAlignment="1">
      <alignment horizontal="left" vertical="center" wrapText="1"/>
    </xf>
    <xf numFmtId="0" fontId="4" fillId="0" borderId="13" xfId="0" applyFont="1" applyBorder="1" applyAlignment="1">
      <alignment horizontal="center" vertical="center" wrapText="1"/>
    </xf>
    <xf numFmtId="0" fontId="4" fillId="0" borderId="5"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5" fillId="4" borderId="0" xfId="0" applyFont="1" applyFill="1" applyAlignment="1">
      <alignment horizontal="left"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15" fillId="0" borderId="0" xfId="0" applyFont="1" applyAlignment="1">
      <alignment horizontal="center"/>
    </xf>
    <xf numFmtId="0" fontId="1" fillId="0" borderId="6" xfId="0" applyFont="1" applyBorder="1" applyAlignment="1" applyProtection="1">
      <alignment horizontal="left" wrapText="1"/>
      <protection locked="0"/>
    </xf>
    <xf numFmtId="0" fontId="1" fillId="0" borderId="7" xfId="0" applyFont="1" applyBorder="1" applyAlignment="1" applyProtection="1">
      <alignment horizontal="left"/>
      <protection locked="0"/>
    </xf>
    <xf numFmtId="0" fontId="6" fillId="0" borderId="0" xfId="0" applyFont="1" applyAlignment="1">
      <alignment horizontal="center" vertical="top"/>
    </xf>
    <xf numFmtId="0" fontId="4" fillId="3" borderId="0" xfId="0" applyFont="1" applyFill="1" applyAlignment="1">
      <alignment horizontal="center" vertical="center" wrapText="1"/>
    </xf>
  </cellXfs>
  <cellStyles count="5">
    <cellStyle name="Comma" xfId="4" builtinId="3"/>
    <cellStyle name="Comma [0]" xfId="3" builtinId="6"/>
    <cellStyle name="Followed Hyperlink" xfId="2" builtinId="9" hidden="1"/>
    <cellStyle name="Hyperlink" xfId="1" builtinId="8" hidden="1"/>
    <cellStyle name="Normal" xfId="0" builtinId="0"/>
  </cellStyles>
  <dxfs count="0"/>
  <tableStyles count="0" defaultTableStyle="TableStyleMedium9" defaultPivotStyle="PivotStyleMedium4"/>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112061</xdr:colOff>
      <xdr:row>0</xdr:row>
      <xdr:rowOff>0</xdr:rowOff>
    </xdr:from>
    <xdr:to>
      <xdr:col>0</xdr:col>
      <xdr:colOff>1892905</xdr:colOff>
      <xdr:row>3</xdr:row>
      <xdr:rowOff>6047</xdr:rowOff>
    </xdr:to>
    <xdr:pic>
      <xdr:nvPicPr>
        <xdr:cNvPr id="2" name="image1.jpeg">
          <a:extLst>
            <a:ext uri="{FF2B5EF4-FFF2-40B4-BE49-F238E27FC236}">
              <a16:creationId xmlns:a16="http://schemas.microsoft.com/office/drawing/2014/main" id="{CD72A6CC-91F4-405C-AEFB-A9C9789DA79D}"/>
            </a:ext>
          </a:extLst>
        </xdr:cNvPr>
        <xdr:cNvPicPr/>
      </xdr:nvPicPr>
      <xdr:blipFill>
        <a:blip xmlns:r="http://schemas.openxmlformats.org/officeDocument/2006/relationships" r:embed="rId1" cstate="print"/>
        <a:stretch>
          <a:fillRect/>
        </a:stretch>
      </xdr:blipFill>
      <xdr:spPr>
        <a:xfrm>
          <a:off x="112061" y="0"/>
          <a:ext cx="1780844" cy="6410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112061</xdr:colOff>
      <xdr:row>0</xdr:row>
      <xdr:rowOff>0</xdr:rowOff>
    </xdr:from>
    <xdr:to>
      <xdr:col>0</xdr:col>
      <xdr:colOff>1892905</xdr:colOff>
      <xdr:row>3</xdr:row>
      <xdr:rowOff>6047</xdr:rowOff>
    </xdr:to>
    <xdr:pic>
      <xdr:nvPicPr>
        <xdr:cNvPr id="2" name="image1.jpeg">
          <a:extLst>
            <a:ext uri="{FF2B5EF4-FFF2-40B4-BE49-F238E27FC236}">
              <a16:creationId xmlns:a16="http://schemas.microsoft.com/office/drawing/2014/main" id="{9B454EEE-5009-4F66-B29C-09730498C33C}"/>
            </a:ext>
          </a:extLst>
        </xdr:cNvPr>
        <xdr:cNvPicPr/>
      </xdr:nvPicPr>
      <xdr:blipFill>
        <a:blip xmlns:r="http://schemas.openxmlformats.org/officeDocument/2006/relationships" r:embed="rId1" cstate="print"/>
        <a:stretch>
          <a:fillRect/>
        </a:stretch>
      </xdr:blipFill>
      <xdr:spPr>
        <a:xfrm>
          <a:off x="112061" y="0"/>
          <a:ext cx="1780844" cy="647094"/>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B51FC-2FFA-4D82-9E01-1EFB0FC5A48D}">
  <dimension ref="A2:O104"/>
  <sheetViews>
    <sheetView tabSelected="1" topLeftCell="A34" zoomScale="70" zoomScaleNormal="70" workbookViewId="0">
      <selection activeCell="E27" sqref="E27"/>
    </sheetView>
  </sheetViews>
  <sheetFormatPr defaultColWidth="11" defaultRowHeight="13.7" x14ac:dyDescent="0.4"/>
  <cols>
    <col min="1" max="1" width="36.5" style="15" customWidth="1"/>
    <col min="2" max="2" width="24.21875" style="15" customWidth="1"/>
    <col min="3" max="3" width="16.609375" style="15" customWidth="1"/>
    <col min="4" max="4" width="11.6640625" style="15" customWidth="1"/>
    <col min="5" max="5" width="19.5546875" style="15" customWidth="1"/>
    <col min="6" max="6" width="21.4414062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144" t="s">
        <v>31</v>
      </c>
      <c r="B2" s="144"/>
      <c r="C2" s="144"/>
      <c r="D2" s="144"/>
      <c r="E2" s="144"/>
      <c r="F2" s="144"/>
      <c r="G2" s="144"/>
      <c r="H2" s="144"/>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4" t="s">
        <v>0</v>
      </c>
      <c r="D6" s="145"/>
      <c r="E6" s="145"/>
      <c r="F6" s="145"/>
    </row>
    <row r="7" spans="1:8" ht="30.5" customHeight="1" x14ac:dyDescent="0.4">
      <c r="C7" s="34" t="s">
        <v>1</v>
      </c>
      <c r="D7" s="146"/>
      <c r="E7" s="146"/>
      <c r="F7" s="146"/>
    </row>
    <row r="8" spans="1:8" ht="30.5" customHeight="1" x14ac:dyDescent="0.4">
      <c r="C8" s="34" t="s">
        <v>2</v>
      </c>
      <c r="D8" s="5"/>
      <c r="E8" s="5"/>
      <c r="F8" s="5"/>
    </row>
    <row r="9" spans="1:8" ht="30.5" customHeight="1" x14ac:dyDescent="0.4">
      <c r="C9" s="34" t="s">
        <v>3</v>
      </c>
      <c r="D9" s="5"/>
      <c r="E9" s="5"/>
      <c r="F9" s="5"/>
    </row>
    <row r="10" spans="1:8" ht="30.5" customHeight="1" x14ac:dyDescent="0.4">
      <c r="C10" s="34" t="s">
        <v>4</v>
      </c>
      <c r="D10" s="5"/>
      <c r="E10" s="5"/>
      <c r="F10" s="5"/>
    </row>
    <row r="11" spans="1:8" ht="18.75" customHeight="1" x14ac:dyDescent="0.4">
      <c r="C11" s="4"/>
      <c r="D11" s="13"/>
      <c r="E11" s="13"/>
      <c r="F11" s="13"/>
    </row>
    <row r="12" spans="1:8" ht="18.75" customHeight="1" x14ac:dyDescent="0.4">
      <c r="A12" s="1" t="s">
        <v>54</v>
      </c>
      <c r="B12" s="1"/>
      <c r="C12" s="6"/>
      <c r="D12" s="6"/>
      <c r="E12" s="6"/>
      <c r="F12" s="6"/>
    </row>
    <row r="13" spans="1:8" ht="18.75" customHeight="1" x14ac:dyDescent="0.4">
      <c r="A13" s="1" t="s">
        <v>40</v>
      </c>
      <c r="B13" s="1"/>
      <c r="C13" s="6"/>
      <c r="D13" s="6"/>
      <c r="E13" s="6"/>
      <c r="F13" s="6"/>
    </row>
    <row r="14" spans="1:8" ht="18.75" customHeight="1" x14ac:dyDescent="0.4">
      <c r="A14" s="1" t="s">
        <v>55</v>
      </c>
      <c r="B14" s="1"/>
      <c r="C14" s="6"/>
      <c r="D14" s="6"/>
      <c r="E14" s="6"/>
      <c r="F14" s="6"/>
    </row>
    <row r="15" spans="1:8" ht="18.75" customHeight="1" x14ac:dyDescent="0.4">
      <c r="A15" s="1" t="s">
        <v>37</v>
      </c>
      <c r="B15" s="1"/>
      <c r="C15" s="6"/>
      <c r="D15" s="6"/>
      <c r="E15" s="6"/>
      <c r="F15" s="6"/>
    </row>
    <row r="16" spans="1:8" ht="18.75" customHeight="1" x14ac:dyDescent="0.4">
      <c r="A16" s="1" t="s">
        <v>107</v>
      </c>
      <c r="B16" s="1"/>
      <c r="C16" s="6"/>
      <c r="D16" s="6"/>
      <c r="E16" s="6"/>
      <c r="F16" s="6"/>
    </row>
    <row r="17" spans="1:15" x14ac:dyDescent="0.4">
      <c r="A17" s="2" t="s">
        <v>7</v>
      </c>
      <c r="B17" s="2"/>
      <c r="C17" s="7"/>
      <c r="D17" s="147"/>
      <c r="E17" s="147"/>
      <c r="F17" s="147"/>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x14ac:dyDescent="0.4">
      <c r="A21" s="148" t="s">
        <v>8</v>
      </c>
      <c r="B21" s="148"/>
      <c r="C21" s="148"/>
      <c r="D21" s="148"/>
      <c r="E21" s="148"/>
      <c r="F21" s="148"/>
      <c r="G21" s="148"/>
      <c r="H21" s="148"/>
    </row>
    <row r="22" spans="1:15" ht="14" thickBot="1" x14ac:dyDescent="0.45">
      <c r="A22" s="137" t="s">
        <v>23</v>
      </c>
      <c r="B22" s="137"/>
      <c r="C22" s="137"/>
      <c r="D22" s="137"/>
      <c r="E22" s="137"/>
      <c r="F22" s="137"/>
      <c r="G22" s="137"/>
      <c r="H22" s="137"/>
    </row>
    <row r="23" spans="1:15" ht="22.95" customHeight="1" x14ac:dyDescent="0.4">
      <c r="A23" s="18" t="s">
        <v>5</v>
      </c>
      <c r="B23" s="19" t="s">
        <v>9</v>
      </c>
      <c r="C23" s="19" t="s">
        <v>10</v>
      </c>
      <c r="D23" s="20" t="s">
        <v>11</v>
      </c>
      <c r="E23" s="20" t="s">
        <v>12</v>
      </c>
      <c r="F23" s="19" t="s">
        <v>13</v>
      </c>
      <c r="G23" s="19" t="s">
        <v>14</v>
      </c>
      <c r="H23" s="70" t="s">
        <v>15</v>
      </c>
    </row>
    <row r="24" spans="1:15" ht="22.5" customHeight="1" x14ac:dyDescent="0.4">
      <c r="A24" s="106" t="s">
        <v>50</v>
      </c>
      <c r="B24" s="23"/>
      <c r="C24" s="24">
        <v>1</v>
      </c>
      <c r="D24" s="23">
        <v>1</v>
      </c>
      <c r="E24" s="25">
        <f>30%*'Breakdown details'!F31</f>
        <v>0</v>
      </c>
      <c r="F24" s="26">
        <f>C24*D24*E24</f>
        <v>0</v>
      </c>
      <c r="G24" s="72" t="s">
        <v>35</v>
      </c>
      <c r="H24" s="27" t="s">
        <v>43</v>
      </c>
      <c r="O24" s="87">
        <f>C24*D24*4000000</f>
        <v>4000000</v>
      </c>
    </row>
    <row r="25" spans="1:15" ht="32.35" customHeight="1" x14ac:dyDescent="0.4">
      <c r="A25" s="106" t="s">
        <v>51</v>
      </c>
      <c r="B25" s="23"/>
      <c r="C25" s="24">
        <v>1</v>
      </c>
      <c r="D25" s="23">
        <v>1</v>
      </c>
      <c r="E25" s="25">
        <f>30%*'Breakdown details'!F31</f>
        <v>0</v>
      </c>
      <c r="F25" s="26">
        <f>C25*D25*E25</f>
        <v>0</v>
      </c>
      <c r="G25" s="72" t="s">
        <v>36</v>
      </c>
      <c r="H25" s="71" t="s">
        <v>43</v>
      </c>
      <c r="O25" s="87">
        <f>C25*D25*2500000</f>
        <v>2500000</v>
      </c>
    </row>
    <row r="26" spans="1:15" ht="28.45" customHeight="1" x14ac:dyDescent="0.4">
      <c r="A26" s="107" t="s">
        <v>52</v>
      </c>
      <c r="B26" s="76"/>
      <c r="C26" s="88">
        <v>1</v>
      </c>
      <c r="D26" s="76">
        <v>1</v>
      </c>
      <c r="E26" s="89">
        <f>20%*'Breakdown details'!F31</f>
        <v>0</v>
      </c>
      <c r="F26" s="26">
        <f>C26*D26*E26</f>
        <v>0</v>
      </c>
      <c r="G26" s="72" t="s">
        <v>35</v>
      </c>
      <c r="H26" s="27" t="s">
        <v>43</v>
      </c>
      <c r="O26" s="87"/>
    </row>
    <row r="27" spans="1:15" ht="33.450000000000003" customHeight="1" x14ac:dyDescent="0.4">
      <c r="A27" s="107" t="s">
        <v>53</v>
      </c>
      <c r="B27" s="76"/>
      <c r="C27" s="88">
        <v>1</v>
      </c>
      <c r="D27" s="76">
        <v>1</v>
      </c>
      <c r="E27" s="89">
        <f>20%*'Breakdown details'!F31</f>
        <v>0</v>
      </c>
      <c r="F27" s="26">
        <f>C27*D27*E27</f>
        <v>0</v>
      </c>
      <c r="G27" s="72" t="s">
        <v>36</v>
      </c>
      <c r="H27" s="71" t="s">
        <v>43</v>
      </c>
      <c r="O27" s="87"/>
    </row>
    <row r="28" spans="1:15" ht="19.100000000000001" customHeight="1" x14ac:dyDescent="0.4">
      <c r="A28" s="74"/>
      <c r="B28" s="75"/>
      <c r="C28" s="76"/>
      <c r="D28" s="76"/>
      <c r="E28" s="77"/>
      <c r="F28" s="77"/>
      <c r="G28" s="78"/>
      <c r="H28" s="81"/>
      <c r="O28" s="87">
        <f>SUM(O24:O25)</f>
        <v>6500000</v>
      </c>
    </row>
    <row r="29" spans="1:15" ht="21.5" customHeight="1" thickBot="1" x14ac:dyDescent="0.45">
      <c r="A29" s="28" t="s">
        <v>16</v>
      </c>
      <c r="B29" s="29"/>
      <c r="C29" s="30"/>
      <c r="D29" s="29"/>
      <c r="E29" s="30"/>
      <c r="F29" s="31">
        <f>SUM(F24:F28)</f>
        <v>0</v>
      </c>
      <c r="G29" s="32"/>
      <c r="H29" s="33"/>
    </row>
    <row r="30" spans="1:15" x14ac:dyDescent="0.4">
      <c r="A30" s="34"/>
      <c r="B30" s="35"/>
      <c r="C30" s="36"/>
      <c r="D30" s="35"/>
      <c r="E30" s="36"/>
      <c r="F30" s="37"/>
      <c r="G30" s="38"/>
      <c r="H30" s="39"/>
    </row>
    <row r="31" spans="1:15" ht="23.45" customHeight="1" thickBot="1" x14ac:dyDescent="0.45">
      <c r="A31" s="137" t="s">
        <v>24</v>
      </c>
      <c r="B31" s="137"/>
      <c r="C31" s="137"/>
      <c r="D31" s="137"/>
      <c r="E31" s="137"/>
      <c r="F31" s="137"/>
      <c r="G31" s="137"/>
      <c r="H31" s="137"/>
    </row>
    <row r="32" spans="1:15" x14ac:dyDescent="0.4">
      <c r="A32" s="129" t="s">
        <v>17</v>
      </c>
      <c r="B32" s="138" t="s">
        <v>34</v>
      </c>
      <c r="C32" s="138" t="s">
        <v>10</v>
      </c>
      <c r="D32" s="140" t="s">
        <v>11</v>
      </c>
      <c r="E32" s="133" t="s">
        <v>12</v>
      </c>
      <c r="F32" s="131" t="s">
        <v>13</v>
      </c>
      <c r="G32" s="138" t="s">
        <v>14</v>
      </c>
      <c r="H32" s="142" t="s">
        <v>15</v>
      </c>
    </row>
    <row r="33" spans="1:8" x14ac:dyDescent="0.4">
      <c r="A33" s="130"/>
      <c r="B33" s="139"/>
      <c r="C33" s="139"/>
      <c r="D33" s="141"/>
      <c r="E33" s="134"/>
      <c r="F33" s="132"/>
      <c r="G33" s="139"/>
      <c r="H33" s="143"/>
    </row>
    <row r="34" spans="1:8" ht="31.5" customHeight="1" x14ac:dyDescent="0.4">
      <c r="A34" s="22" t="s">
        <v>63</v>
      </c>
      <c r="B34" s="23" t="s">
        <v>64</v>
      </c>
      <c r="C34" s="24">
        <v>9</v>
      </c>
      <c r="D34" s="40">
        <v>6</v>
      </c>
      <c r="E34" s="25">
        <v>800000</v>
      </c>
      <c r="F34" s="26">
        <f>C34*D34*E34</f>
        <v>43200000</v>
      </c>
      <c r="G34" s="41" t="s">
        <v>38</v>
      </c>
      <c r="H34" s="27" t="s">
        <v>65</v>
      </c>
    </row>
    <row r="35" spans="1:8" ht="63.7" customHeight="1" x14ac:dyDescent="0.4">
      <c r="A35" s="22" t="s">
        <v>63</v>
      </c>
      <c r="B35" s="23" t="s">
        <v>66</v>
      </c>
      <c r="C35" s="24">
        <v>23</v>
      </c>
      <c r="D35" s="40">
        <v>6</v>
      </c>
      <c r="E35" s="25">
        <v>800000</v>
      </c>
      <c r="F35" s="26">
        <f>C35*D35*E35</f>
        <v>110400000</v>
      </c>
      <c r="G35" s="41" t="s">
        <v>38</v>
      </c>
      <c r="H35" s="27" t="s">
        <v>67</v>
      </c>
    </row>
    <row r="36" spans="1:8" ht="31.5" customHeight="1" x14ac:dyDescent="0.4">
      <c r="A36" s="22" t="s">
        <v>63</v>
      </c>
      <c r="B36" s="23" t="s">
        <v>68</v>
      </c>
      <c r="C36" s="24">
        <v>9</v>
      </c>
      <c r="D36" s="40">
        <v>6</v>
      </c>
      <c r="E36" s="25">
        <v>800000</v>
      </c>
      <c r="F36" s="26">
        <f>C36*D36*E36</f>
        <v>43200000</v>
      </c>
      <c r="G36" s="41" t="s">
        <v>38</v>
      </c>
      <c r="H36" s="27" t="s">
        <v>65</v>
      </c>
    </row>
    <row r="37" spans="1:8" ht="22.7" customHeight="1" x14ac:dyDescent="0.4">
      <c r="B37" s="23"/>
      <c r="C37" s="42"/>
      <c r="D37" s="40"/>
      <c r="E37" s="43"/>
      <c r="F37" s="26"/>
      <c r="G37" s="41"/>
      <c r="H37" s="27"/>
    </row>
    <row r="38" spans="1:8" ht="22.5" customHeight="1" thickBot="1" x14ac:dyDescent="0.45">
      <c r="A38" s="28" t="s">
        <v>16</v>
      </c>
      <c r="B38" s="29"/>
      <c r="C38" s="44"/>
      <c r="D38" s="29"/>
      <c r="E38" s="44"/>
      <c r="F38" s="45">
        <f>SUM(F34:F37)</f>
        <v>196800000</v>
      </c>
      <c r="G38" s="32"/>
      <c r="H38" s="33"/>
    </row>
    <row r="39" spans="1:8" x14ac:dyDescent="0.4">
      <c r="A39" s="34"/>
      <c r="B39" s="35"/>
      <c r="C39" s="36"/>
      <c r="D39" s="35"/>
      <c r="E39" s="36"/>
      <c r="F39" s="46"/>
      <c r="G39" s="38"/>
      <c r="H39" s="39"/>
    </row>
    <row r="40" spans="1:8" ht="20.45" customHeight="1" thickBot="1" x14ac:dyDescent="0.45">
      <c r="A40" s="137" t="s">
        <v>25</v>
      </c>
      <c r="B40" s="137"/>
      <c r="C40" s="137"/>
      <c r="D40" s="137"/>
      <c r="E40" s="137"/>
      <c r="F40" s="137"/>
      <c r="G40" s="137"/>
      <c r="H40" s="137"/>
    </row>
    <row r="41" spans="1:8" x14ac:dyDescent="0.4">
      <c r="A41" s="129" t="s">
        <v>17</v>
      </c>
      <c r="B41" s="138" t="s">
        <v>34</v>
      </c>
      <c r="C41" s="138" t="s">
        <v>10</v>
      </c>
      <c r="D41" s="140" t="s">
        <v>11</v>
      </c>
      <c r="E41" s="133" t="s">
        <v>12</v>
      </c>
      <c r="F41" s="131" t="s">
        <v>13</v>
      </c>
      <c r="G41" s="138" t="s">
        <v>14</v>
      </c>
      <c r="H41" s="142" t="s">
        <v>15</v>
      </c>
    </row>
    <row r="42" spans="1:8" x14ac:dyDescent="0.4">
      <c r="A42" s="130"/>
      <c r="B42" s="139"/>
      <c r="C42" s="139"/>
      <c r="D42" s="141"/>
      <c r="E42" s="134"/>
      <c r="F42" s="132"/>
      <c r="G42" s="139"/>
      <c r="H42" s="143"/>
    </row>
    <row r="43" spans="1:8" ht="32" customHeight="1" x14ac:dyDescent="0.4">
      <c r="A43" s="22" t="s">
        <v>69</v>
      </c>
      <c r="B43" s="23" t="s">
        <v>64</v>
      </c>
      <c r="C43" s="24">
        <v>6</v>
      </c>
      <c r="D43" s="40">
        <v>6</v>
      </c>
      <c r="E43" s="25">
        <v>290000</v>
      </c>
      <c r="F43" s="26">
        <f t="shared" ref="F43:F48" si="0">C43*D43*E43</f>
        <v>10440000</v>
      </c>
      <c r="G43" s="41" t="s">
        <v>26</v>
      </c>
      <c r="H43" s="27" t="s">
        <v>70</v>
      </c>
    </row>
    <row r="44" spans="1:8" ht="32" customHeight="1" x14ac:dyDescent="0.4">
      <c r="A44" s="22" t="s">
        <v>71</v>
      </c>
      <c r="B44" s="23" t="s">
        <v>64</v>
      </c>
      <c r="C44" s="24">
        <v>6</v>
      </c>
      <c r="D44" s="40">
        <v>6</v>
      </c>
      <c r="E44" s="25">
        <v>430000</v>
      </c>
      <c r="F44" s="26">
        <f t="shared" si="0"/>
        <v>15480000</v>
      </c>
      <c r="G44" s="41" t="s">
        <v>26</v>
      </c>
      <c r="H44" s="27" t="s">
        <v>72</v>
      </c>
    </row>
    <row r="45" spans="1:8" ht="32" customHeight="1" x14ac:dyDescent="0.4">
      <c r="A45" s="22" t="s">
        <v>69</v>
      </c>
      <c r="B45" s="23" t="s">
        <v>66</v>
      </c>
      <c r="C45" s="24">
        <v>6</v>
      </c>
      <c r="D45" s="40">
        <v>6</v>
      </c>
      <c r="E45" s="25">
        <v>290000</v>
      </c>
      <c r="F45" s="26">
        <f t="shared" si="0"/>
        <v>10440000</v>
      </c>
      <c r="G45" s="41" t="s">
        <v>26</v>
      </c>
      <c r="H45" s="27" t="s">
        <v>70</v>
      </c>
    </row>
    <row r="46" spans="1:8" ht="44" customHeight="1" x14ac:dyDescent="0.4">
      <c r="A46" s="22" t="s">
        <v>71</v>
      </c>
      <c r="B46" s="23" t="s">
        <v>66</v>
      </c>
      <c r="C46" s="24">
        <v>19</v>
      </c>
      <c r="D46" s="40">
        <v>6</v>
      </c>
      <c r="E46" s="25">
        <v>430000</v>
      </c>
      <c r="F46" s="26">
        <f t="shared" si="0"/>
        <v>49020000</v>
      </c>
      <c r="G46" s="41" t="s">
        <v>26</v>
      </c>
      <c r="H46" s="27" t="s">
        <v>73</v>
      </c>
    </row>
    <row r="47" spans="1:8" ht="32" customHeight="1" x14ac:dyDescent="0.4">
      <c r="A47" s="22" t="s">
        <v>69</v>
      </c>
      <c r="B47" s="23" t="s">
        <v>68</v>
      </c>
      <c r="C47" s="24">
        <v>6</v>
      </c>
      <c r="D47" s="40">
        <v>6</v>
      </c>
      <c r="E47" s="25">
        <v>290000</v>
      </c>
      <c r="F47" s="26">
        <f t="shared" si="0"/>
        <v>10440000</v>
      </c>
      <c r="G47" s="41" t="s">
        <v>26</v>
      </c>
      <c r="H47" s="27" t="s">
        <v>70</v>
      </c>
    </row>
    <row r="48" spans="1:8" ht="32" customHeight="1" x14ac:dyDescent="0.4">
      <c r="A48" s="22" t="s">
        <v>71</v>
      </c>
      <c r="B48" s="23" t="s">
        <v>68</v>
      </c>
      <c r="C48" s="24">
        <v>6</v>
      </c>
      <c r="D48" s="40">
        <v>6</v>
      </c>
      <c r="E48" s="25">
        <v>430000</v>
      </c>
      <c r="F48" s="26">
        <f t="shared" si="0"/>
        <v>15480000</v>
      </c>
      <c r="G48" s="41" t="s">
        <v>26</v>
      </c>
      <c r="H48" s="27" t="s">
        <v>72</v>
      </c>
    </row>
    <row r="49" spans="1:8" ht="23" customHeight="1" x14ac:dyDescent="0.4">
      <c r="B49" s="23"/>
      <c r="C49" s="42"/>
      <c r="D49" s="40"/>
      <c r="E49" s="43"/>
      <c r="F49" s="26"/>
      <c r="G49" s="41"/>
      <c r="H49" s="27"/>
    </row>
    <row r="50" spans="1:8" ht="22.7" customHeight="1" thickBot="1" x14ac:dyDescent="0.45">
      <c r="A50" s="28" t="s">
        <v>16</v>
      </c>
      <c r="B50" s="29"/>
      <c r="C50" s="44"/>
      <c r="D50" s="29"/>
      <c r="E50" s="44"/>
      <c r="F50" s="45">
        <f>SUM(F43:F49)</f>
        <v>111300000</v>
      </c>
      <c r="G50" s="32"/>
      <c r="H50" s="33"/>
    </row>
    <row r="51" spans="1:8" x14ac:dyDescent="0.4">
      <c r="A51" s="34"/>
      <c r="B51" s="35"/>
      <c r="C51" s="35"/>
      <c r="D51" s="35"/>
      <c r="E51" s="47"/>
      <c r="F51" s="48"/>
      <c r="G51" s="38"/>
      <c r="H51" s="39"/>
    </row>
    <row r="52" spans="1:8" ht="20.45" customHeight="1" thickBot="1" x14ac:dyDescent="0.45">
      <c r="A52" s="137" t="s">
        <v>27</v>
      </c>
      <c r="B52" s="137"/>
      <c r="C52" s="137"/>
      <c r="D52" s="137"/>
      <c r="E52" s="137"/>
      <c r="F52" s="137"/>
      <c r="G52" s="137"/>
      <c r="H52" s="137"/>
    </row>
    <row r="53" spans="1:8" ht="22.5" customHeight="1" x14ac:dyDescent="0.4">
      <c r="A53" s="18" t="s">
        <v>17</v>
      </c>
      <c r="B53" s="19" t="s">
        <v>34</v>
      </c>
      <c r="C53" s="19" t="s">
        <v>10</v>
      </c>
      <c r="D53" s="20" t="s">
        <v>11</v>
      </c>
      <c r="E53" s="20" t="s">
        <v>12</v>
      </c>
      <c r="F53" s="19" t="s">
        <v>13</v>
      </c>
      <c r="G53" s="19" t="s">
        <v>14</v>
      </c>
      <c r="H53" s="19" t="s">
        <v>15</v>
      </c>
    </row>
    <row r="54" spans="1:8" ht="43.95" customHeight="1" x14ac:dyDescent="0.4">
      <c r="A54" s="49" t="s">
        <v>74</v>
      </c>
      <c r="B54" s="23" t="s">
        <v>46</v>
      </c>
      <c r="C54" s="42">
        <v>6</v>
      </c>
      <c r="D54" s="40">
        <v>6</v>
      </c>
      <c r="E54" s="50">
        <v>2000000</v>
      </c>
      <c r="F54" s="73">
        <f t="shared" ref="F54:F62" si="1">C54*D54*E54</f>
        <v>72000000</v>
      </c>
      <c r="G54" s="41" t="s">
        <v>38</v>
      </c>
      <c r="H54" s="27" t="s">
        <v>75</v>
      </c>
    </row>
    <row r="55" spans="1:8" ht="41.7" customHeight="1" x14ac:dyDescent="0.4">
      <c r="A55" s="49" t="s">
        <v>76</v>
      </c>
      <c r="B55" s="23" t="s">
        <v>46</v>
      </c>
      <c r="C55" s="42">
        <v>6</v>
      </c>
      <c r="D55" s="40">
        <v>6</v>
      </c>
      <c r="E55" s="50">
        <v>2500000</v>
      </c>
      <c r="F55" s="73">
        <f t="shared" si="1"/>
        <v>90000000</v>
      </c>
      <c r="G55" s="41" t="s">
        <v>38</v>
      </c>
      <c r="H55" s="27" t="s">
        <v>75</v>
      </c>
    </row>
    <row r="56" spans="1:8" ht="41.7" customHeight="1" x14ac:dyDescent="0.4">
      <c r="A56" s="49" t="s">
        <v>77</v>
      </c>
      <c r="B56" s="23" t="s">
        <v>64</v>
      </c>
      <c r="C56" s="91">
        <v>6</v>
      </c>
      <c r="D56" s="92">
        <v>6</v>
      </c>
      <c r="E56" s="50">
        <v>700000</v>
      </c>
      <c r="F56" s="108">
        <f t="shared" si="1"/>
        <v>25200000</v>
      </c>
      <c r="G56" s="41" t="s">
        <v>38</v>
      </c>
      <c r="H56" s="27" t="s">
        <v>78</v>
      </c>
    </row>
    <row r="57" spans="1:8" ht="35.700000000000003" customHeight="1" x14ac:dyDescent="0.4">
      <c r="A57" s="49" t="s">
        <v>41</v>
      </c>
      <c r="B57" s="23" t="s">
        <v>64</v>
      </c>
      <c r="C57" s="91">
        <v>6</v>
      </c>
      <c r="D57" s="92">
        <v>1</v>
      </c>
      <c r="E57" s="50">
        <v>800000</v>
      </c>
      <c r="F57" s="80">
        <f t="shared" si="1"/>
        <v>4800000</v>
      </c>
      <c r="G57" s="41" t="s">
        <v>38</v>
      </c>
      <c r="H57" s="27" t="s">
        <v>79</v>
      </c>
    </row>
    <row r="58" spans="1:8" ht="41.7" customHeight="1" x14ac:dyDescent="0.4">
      <c r="A58" s="49" t="s">
        <v>80</v>
      </c>
      <c r="B58" s="23" t="s">
        <v>66</v>
      </c>
      <c r="C58" s="91">
        <v>6</v>
      </c>
      <c r="D58" s="92">
        <v>6</v>
      </c>
      <c r="E58" s="50">
        <v>700000</v>
      </c>
      <c r="F58" s="108">
        <f t="shared" si="1"/>
        <v>25200000</v>
      </c>
      <c r="G58" s="41" t="s">
        <v>38</v>
      </c>
      <c r="H58" s="27" t="s">
        <v>78</v>
      </c>
    </row>
    <row r="59" spans="1:8" ht="58.7" customHeight="1" x14ac:dyDescent="0.4">
      <c r="A59" s="49" t="s">
        <v>41</v>
      </c>
      <c r="B59" s="23" t="s">
        <v>68</v>
      </c>
      <c r="C59" s="91">
        <v>21</v>
      </c>
      <c r="D59" s="92">
        <v>1</v>
      </c>
      <c r="E59" s="50">
        <v>800000</v>
      </c>
      <c r="F59" s="80">
        <f t="shared" si="1"/>
        <v>16800000</v>
      </c>
      <c r="G59" s="41" t="s">
        <v>38</v>
      </c>
      <c r="H59" s="27" t="s">
        <v>81</v>
      </c>
    </row>
    <row r="60" spans="1:8" ht="35.700000000000003" customHeight="1" x14ac:dyDescent="0.4">
      <c r="A60" s="49" t="s">
        <v>82</v>
      </c>
      <c r="B60" s="23" t="s">
        <v>68</v>
      </c>
      <c r="C60" s="91">
        <v>6</v>
      </c>
      <c r="D60" s="92">
        <v>6</v>
      </c>
      <c r="E60" s="50">
        <v>700000</v>
      </c>
      <c r="F60" s="108">
        <f t="shared" si="1"/>
        <v>25200000</v>
      </c>
      <c r="G60" s="41" t="s">
        <v>38</v>
      </c>
      <c r="H60" s="27" t="s">
        <v>78</v>
      </c>
    </row>
    <row r="61" spans="1:8" ht="31.45" customHeight="1" x14ac:dyDescent="0.4">
      <c r="A61" s="49" t="s">
        <v>41</v>
      </c>
      <c r="B61" s="23" t="s">
        <v>66</v>
      </c>
      <c r="C61" s="91">
        <v>6</v>
      </c>
      <c r="D61" s="92">
        <v>1</v>
      </c>
      <c r="E61" s="50">
        <v>800000</v>
      </c>
      <c r="F61" s="80">
        <f t="shared" si="1"/>
        <v>4800000</v>
      </c>
      <c r="G61" s="41" t="s">
        <v>38</v>
      </c>
      <c r="H61" s="27" t="s">
        <v>79</v>
      </c>
    </row>
    <row r="62" spans="1:8" ht="29" customHeight="1" x14ac:dyDescent="0.4">
      <c r="A62" s="49" t="s">
        <v>45</v>
      </c>
      <c r="B62" s="23" t="s">
        <v>46</v>
      </c>
      <c r="C62" s="91">
        <v>1</v>
      </c>
      <c r="D62" s="92">
        <v>1</v>
      </c>
      <c r="E62" s="79">
        <v>12000000</v>
      </c>
      <c r="F62" s="80">
        <f t="shared" si="1"/>
        <v>12000000</v>
      </c>
      <c r="G62" s="41" t="s">
        <v>38</v>
      </c>
      <c r="H62" s="86" t="s">
        <v>83</v>
      </c>
    </row>
    <row r="63" spans="1:8" ht="21.7" customHeight="1" x14ac:dyDescent="0.4">
      <c r="A63" s="49"/>
      <c r="B63" s="82"/>
      <c r="C63" s="83"/>
      <c r="D63" s="84"/>
      <c r="E63" s="109"/>
      <c r="F63" s="80"/>
      <c r="G63" s="85"/>
      <c r="H63" s="86"/>
    </row>
    <row r="64" spans="1:8" ht="24" customHeight="1" thickBot="1" x14ac:dyDescent="0.45">
      <c r="A64" s="28" t="s">
        <v>16</v>
      </c>
      <c r="B64" s="29"/>
      <c r="C64" s="44"/>
      <c r="D64" s="29"/>
      <c r="E64" s="51"/>
      <c r="F64" s="45">
        <f>SUM(F54:F63)</f>
        <v>276000000</v>
      </c>
      <c r="G64" s="32"/>
      <c r="H64" s="33"/>
    </row>
    <row r="65" spans="1:8" x14ac:dyDescent="0.4">
      <c r="A65" s="34"/>
      <c r="B65" s="35"/>
      <c r="C65" s="36"/>
      <c r="D65" s="35"/>
      <c r="E65" s="52"/>
      <c r="F65" s="46"/>
      <c r="G65" s="38"/>
      <c r="H65" s="39"/>
    </row>
    <row r="66" spans="1:8" ht="20.45" customHeight="1" thickBot="1" x14ac:dyDescent="0.45">
      <c r="A66" s="128" t="s">
        <v>44</v>
      </c>
      <c r="B66" s="128"/>
      <c r="C66" s="128"/>
      <c r="D66" s="128"/>
      <c r="E66" s="128"/>
      <c r="F66" s="128"/>
      <c r="G66" s="128"/>
      <c r="H66" s="128"/>
    </row>
    <row r="67" spans="1:8" ht="14.7" customHeight="1" x14ac:dyDescent="0.4">
      <c r="A67" s="129" t="s">
        <v>17</v>
      </c>
      <c r="B67" s="131" t="s">
        <v>34</v>
      </c>
      <c r="C67" s="131" t="s">
        <v>10</v>
      </c>
      <c r="D67" s="133" t="s">
        <v>11</v>
      </c>
      <c r="E67" s="133" t="s">
        <v>12</v>
      </c>
      <c r="F67" s="131" t="s">
        <v>13</v>
      </c>
      <c r="G67" s="131" t="s">
        <v>14</v>
      </c>
      <c r="H67" s="135" t="s">
        <v>15</v>
      </c>
    </row>
    <row r="68" spans="1:8" ht="14.7" customHeight="1" x14ac:dyDescent="0.4">
      <c r="A68" s="130"/>
      <c r="B68" s="132"/>
      <c r="C68" s="132"/>
      <c r="D68" s="134"/>
      <c r="E68" s="134"/>
      <c r="F68" s="132"/>
      <c r="G68" s="132"/>
      <c r="H68" s="136"/>
    </row>
    <row r="69" spans="1:8" ht="18.7" customHeight="1" x14ac:dyDescent="0.4">
      <c r="A69" s="112" t="s">
        <v>84</v>
      </c>
      <c r="B69" s="113"/>
      <c r="C69" s="113"/>
      <c r="D69" s="114"/>
      <c r="E69" s="114"/>
      <c r="F69" s="113"/>
      <c r="G69" s="113"/>
      <c r="H69" s="115"/>
    </row>
    <row r="70" spans="1:8" ht="36.700000000000003" customHeight="1" x14ac:dyDescent="0.4">
      <c r="A70" s="93" t="s">
        <v>85</v>
      </c>
      <c r="B70" s="23" t="s">
        <v>64</v>
      </c>
      <c r="C70" s="95">
        <v>3</v>
      </c>
      <c r="D70" s="96">
        <v>5</v>
      </c>
      <c r="E70" s="97">
        <v>550000</v>
      </c>
      <c r="F70" s="73">
        <f>C70*D70*E70</f>
        <v>8250000</v>
      </c>
      <c r="G70" s="98" t="s">
        <v>48</v>
      </c>
      <c r="H70" s="99" t="s">
        <v>86</v>
      </c>
    </row>
    <row r="71" spans="1:8" ht="36.700000000000003" customHeight="1" x14ac:dyDescent="0.4">
      <c r="A71" s="93" t="s">
        <v>87</v>
      </c>
      <c r="B71" s="23" t="s">
        <v>64</v>
      </c>
      <c r="C71" s="95">
        <v>2</v>
      </c>
      <c r="D71" s="96">
        <v>5</v>
      </c>
      <c r="E71" s="97">
        <v>290000</v>
      </c>
      <c r="F71" s="73">
        <f>C71*D71*E71</f>
        <v>2900000</v>
      </c>
      <c r="G71" s="98" t="s">
        <v>36</v>
      </c>
      <c r="H71" s="99" t="s">
        <v>88</v>
      </c>
    </row>
    <row r="72" spans="1:8" ht="36.700000000000003" customHeight="1" x14ac:dyDescent="0.4">
      <c r="A72" s="93" t="s">
        <v>89</v>
      </c>
      <c r="B72" s="23" t="s">
        <v>64</v>
      </c>
      <c r="C72" s="95">
        <v>1</v>
      </c>
      <c r="D72" s="96">
        <v>5</v>
      </c>
      <c r="E72" s="97">
        <v>430000</v>
      </c>
      <c r="F72" s="73">
        <f>C72*D72*E72</f>
        <v>2150000</v>
      </c>
      <c r="G72" s="98" t="s">
        <v>36</v>
      </c>
      <c r="H72" s="99" t="s">
        <v>88</v>
      </c>
    </row>
    <row r="73" spans="1:8" ht="36.700000000000003" customHeight="1" x14ac:dyDescent="0.4">
      <c r="A73" s="93" t="s">
        <v>90</v>
      </c>
      <c r="B73" s="23" t="s">
        <v>66</v>
      </c>
      <c r="C73" s="95">
        <v>6</v>
      </c>
      <c r="D73" s="96">
        <v>5</v>
      </c>
      <c r="E73" s="97">
        <v>700000</v>
      </c>
      <c r="F73" s="73">
        <f>C73*D73*E73</f>
        <v>21000000</v>
      </c>
      <c r="G73" s="98" t="s">
        <v>38</v>
      </c>
      <c r="H73" s="99" t="s">
        <v>91</v>
      </c>
    </row>
    <row r="74" spans="1:8" ht="36.700000000000003" customHeight="1" x14ac:dyDescent="0.4">
      <c r="A74" s="93" t="s">
        <v>93</v>
      </c>
      <c r="B74" s="23" t="s">
        <v>66</v>
      </c>
      <c r="C74" s="95">
        <v>2</v>
      </c>
      <c r="D74" s="96">
        <v>5</v>
      </c>
      <c r="E74" s="97">
        <v>850000</v>
      </c>
      <c r="F74" s="73">
        <f>C74*D74*E74</f>
        <v>8500000</v>
      </c>
      <c r="G74" s="98" t="s">
        <v>38</v>
      </c>
      <c r="H74" s="99" t="s">
        <v>92</v>
      </c>
    </row>
    <row r="75" spans="1:8" ht="22" customHeight="1" x14ac:dyDescent="0.4">
      <c r="A75" s="125" t="s">
        <v>104</v>
      </c>
      <c r="B75" s="118"/>
      <c r="C75" s="119"/>
      <c r="D75" s="120"/>
      <c r="E75" s="121"/>
      <c r="F75" s="122"/>
      <c r="G75" s="123"/>
      <c r="H75" s="124"/>
    </row>
    <row r="76" spans="1:8" ht="36.700000000000003" customHeight="1" x14ac:dyDescent="0.4">
      <c r="A76" s="22" t="s">
        <v>105</v>
      </c>
      <c r="B76" s="23" t="s">
        <v>64</v>
      </c>
      <c r="C76" s="24">
        <v>30</v>
      </c>
      <c r="D76" s="40">
        <v>3</v>
      </c>
      <c r="E76" s="25">
        <v>150000</v>
      </c>
      <c r="F76" s="26">
        <f t="shared" ref="F76:F81" si="2">C76*D76*E76</f>
        <v>13500000</v>
      </c>
      <c r="G76" s="41" t="s">
        <v>94</v>
      </c>
      <c r="H76" s="72" t="s">
        <v>95</v>
      </c>
    </row>
    <row r="77" spans="1:8" ht="36.700000000000003" customHeight="1" x14ac:dyDescent="0.4">
      <c r="A77" s="22" t="s">
        <v>105</v>
      </c>
      <c r="B77" s="23" t="s">
        <v>66</v>
      </c>
      <c r="C77" s="24">
        <v>150</v>
      </c>
      <c r="D77" s="40">
        <v>3</v>
      </c>
      <c r="E77" s="25">
        <v>150000</v>
      </c>
      <c r="F77" s="26">
        <f t="shared" si="2"/>
        <v>67500000</v>
      </c>
      <c r="G77" s="41" t="s">
        <v>94</v>
      </c>
      <c r="H77" s="72" t="s">
        <v>95</v>
      </c>
    </row>
    <row r="78" spans="1:8" ht="36.700000000000003" customHeight="1" x14ac:dyDescent="0.4">
      <c r="A78" s="116" t="s">
        <v>96</v>
      </c>
      <c r="B78" s="23" t="s">
        <v>64</v>
      </c>
      <c r="C78" s="24">
        <v>3</v>
      </c>
      <c r="D78" s="40">
        <v>25</v>
      </c>
      <c r="E78" s="25">
        <v>100000</v>
      </c>
      <c r="F78" s="26">
        <f t="shared" si="2"/>
        <v>7500000</v>
      </c>
      <c r="G78" s="41" t="s">
        <v>94</v>
      </c>
      <c r="H78" s="72" t="s">
        <v>97</v>
      </c>
    </row>
    <row r="79" spans="1:8" ht="36.700000000000003" customHeight="1" x14ac:dyDescent="0.4">
      <c r="A79" s="116" t="s">
        <v>96</v>
      </c>
      <c r="B79" s="23" t="s">
        <v>98</v>
      </c>
      <c r="C79" s="24">
        <v>2</v>
      </c>
      <c r="D79" s="40">
        <v>25</v>
      </c>
      <c r="E79" s="25">
        <v>200000</v>
      </c>
      <c r="F79" s="26">
        <f t="shared" si="2"/>
        <v>10000000</v>
      </c>
      <c r="G79" s="41" t="s">
        <v>94</v>
      </c>
      <c r="H79" s="72" t="s">
        <v>99</v>
      </c>
    </row>
    <row r="80" spans="1:8" ht="36.700000000000003" customHeight="1" x14ac:dyDescent="0.4">
      <c r="A80" s="41" t="s">
        <v>100</v>
      </c>
      <c r="B80" s="23" t="s">
        <v>42</v>
      </c>
      <c r="C80" s="24">
        <v>40</v>
      </c>
      <c r="D80" s="40">
        <v>3</v>
      </c>
      <c r="E80" s="117">
        <v>250000</v>
      </c>
      <c r="F80" s="26">
        <f t="shared" si="2"/>
        <v>30000000</v>
      </c>
      <c r="G80" s="41" t="s">
        <v>38</v>
      </c>
      <c r="H80" s="72" t="s">
        <v>101</v>
      </c>
    </row>
    <row r="81" spans="1:8" ht="36.700000000000003" customHeight="1" x14ac:dyDescent="0.4">
      <c r="A81" s="41" t="s">
        <v>102</v>
      </c>
      <c r="B81" s="23" t="s">
        <v>68</v>
      </c>
      <c r="C81" s="24">
        <v>2</v>
      </c>
      <c r="D81" s="40">
        <v>2</v>
      </c>
      <c r="E81" s="117">
        <v>800000</v>
      </c>
      <c r="F81" s="26">
        <f t="shared" si="2"/>
        <v>3200000</v>
      </c>
      <c r="G81" s="41" t="s">
        <v>38</v>
      </c>
      <c r="H81" s="72" t="s">
        <v>103</v>
      </c>
    </row>
    <row r="82" spans="1:8" ht="32.35" customHeight="1" x14ac:dyDescent="0.4">
      <c r="A82" s="110" t="s">
        <v>47</v>
      </c>
      <c r="B82" s="94" t="s">
        <v>46</v>
      </c>
      <c r="C82" s="95">
        <v>1</v>
      </c>
      <c r="D82" s="96">
        <v>1</v>
      </c>
      <c r="E82" s="97">
        <v>30000000</v>
      </c>
      <c r="F82" s="73">
        <f>C82*D82*E82</f>
        <v>30000000</v>
      </c>
      <c r="G82" s="98" t="s">
        <v>38</v>
      </c>
      <c r="H82" s="126" t="s">
        <v>49</v>
      </c>
    </row>
    <row r="83" spans="1:8" ht="23" customHeight="1" x14ac:dyDescent="0.4">
      <c r="A83" s="100"/>
      <c r="B83" s="40"/>
      <c r="C83" s="40"/>
      <c r="D83" s="101"/>
      <c r="E83" s="102"/>
      <c r="F83" s="73"/>
      <c r="G83" s="90"/>
      <c r="H83" s="103"/>
    </row>
    <row r="84" spans="1:8" s="38" customFormat="1" ht="23.7" customHeight="1" thickBot="1" x14ac:dyDescent="0.6">
      <c r="A84" s="28" t="s">
        <v>16</v>
      </c>
      <c r="B84" s="29"/>
      <c r="C84" s="44"/>
      <c r="D84" s="29"/>
      <c r="E84" s="104"/>
      <c r="F84" s="105">
        <f>SUM(F70:F83)</f>
        <v>204500000</v>
      </c>
      <c r="G84" s="32"/>
      <c r="H84" s="33"/>
    </row>
    <row r="85" spans="1:8" s="38" customFormat="1" x14ac:dyDescent="0.55000000000000004">
      <c r="A85" s="34"/>
      <c r="B85" s="35"/>
      <c r="C85" s="36"/>
      <c r="D85" s="35"/>
      <c r="E85" s="52"/>
      <c r="F85" s="46"/>
      <c r="H85" s="39"/>
    </row>
    <row r="86" spans="1:8" s="38" customFormat="1" ht="14" thickBot="1" x14ac:dyDescent="0.6">
      <c r="F86" s="9"/>
    </row>
    <row r="87" spans="1:8" s="38" customFormat="1" x14ac:dyDescent="0.55000000000000004">
      <c r="A87" s="53" t="s">
        <v>16</v>
      </c>
      <c r="B87" s="54"/>
      <c r="C87" s="55"/>
      <c r="D87" s="56"/>
      <c r="E87" s="57">
        <f>F29+F38+F50+F64+F84</f>
        <v>788600000</v>
      </c>
      <c r="F87" s="9"/>
      <c r="G87" s="111">
        <f>F29+F50+SUM(F70:F74)</f>
        <v>154100000</v>
      </c>
    </row>
    <row r="88" spans="1:8" s="38" customFormat="1" x14ac:dyDescent="0.4">
      <c r="A88" s="14" t="s">
        <v>32</v>
      </c>
      <c r="B88" s="15"/>
      <c r="C88" s="15"/>
      <c r="D88" s="15"/>
      <c r="E88" s="66">
        <f>E87*11%</f>
        <v>86746000</v>
      </c>
      <c r="F88" s="127" t="s">
        <v>106</v>
      </c>
      <c r="G88" s="15"/>
      <c r="H88" s="15"/>
    </row>
    <row r="89" spans="1:8" s="38" customFormat="1" ht="16.350000000000001" x14ac:dyDescent="0.5">
      <c r="A89" s="67" t="s">
        <v>33</v>
      </c>
      <c r="B89" s="68"/>
      <c r="C89" s="68"/>
      <c r="D89" s="68"/>
      <c r="E89" s="69">
        <f>SUM(E87:E88)</f>
        <v>875346000</v>
      </c>
      <c r="F89" s="17"/>
      <c r="G89" s="15"/>
      <c r="H89" s="15"/>
    </row>
    <row r="90" spans="1:8" s="38" customFormat="1" x14ac:dyDescent="0.4">
      <c r="A90" s="8"/>
      <c r="B90" s="15"/>
      <c r="C90" s="15"/>
      <c r="D90" s="15"/>
      <c r="E90" s="65"/>
      <c r="F90" s="15"/>
      <c r="G90" s="15"/>
      <c r="H90" s="15"/>
    </row>
    <row r="91" spans="1:8" s="38" customFormat="1" x14ac:dyDescent="0.4">
      <c r="A91" s="2" t="s">
        <v>18</v>
      </c>
      <c r="B91" s="58"/>
      <c r="C91" s="15"/>
      <c r="D91" s="15"/>
      <c r="E91" s="15"/>
      <c r="F91" s="17"/>
      <c r="G91" s="15"/>
      <c r="H91" s="59"/>
    </row>
    <row r="92" spans="1:8" s="38" customFormat="1" x14ac:dyDescent="0.4">
      <c r="A92" s="60" t="s">
        <v>30</v>
      </c>
      <c r="C92" s="15"/>
      <c r="D92" s="15"/>
      <c r="E92" s="15"/>
      <c r="F92" s="21"/>
      <c r="G92" s="15"/>
      <c r="H92" s="15"/>
    </row>
    <row r="93" spans="1:8" s="38" customFormat="1" x14ac:dyDescent="0.4">
      <c r="A93" s="60" t="s">
        <v>39</v>
      </c>
      <c r="C93" s="15"/>
      <c r="D93" s="15"/>
      <c r="E93" s="15"/>
      <c r="F93" s="17"/>
      <c r="G93" s="15"/>
      <c r="H93" s="15"/>
    </row>
    <row r="94" spans="1:8" s="38" customFormat="1" x14ac:dyDescent="0.4">
      <c r="A94" s="60" t="s">
        <v>28</v>
      </c>
      <c r="C94" s="15"/>
      <c r="D94" s="15"/>
      <c r="E94" s="15"/>
      <c r="F94" s="21"/>
      <c r="G94" s="15"/>
      <c r="H94" s="15"/>
    </row>
    <row r="95" spans="1:8" s="38" customFormat="1" x14ac:dyDescent="0.4">
      <c r="A95" s="15" t="s">
        <v>29</v>
      </c>
      <c r="C95" s="15"/>
      <c r="D95" s="15"/>
      <c r="E95" s="15"/>
      <c r="F95" s="15"/>
      <c r="G95" s="15"/>
      <c r="H95" s="15"/>
    </row>
    <row r="96" spans="1:8" x14ac:dyDescent="0.4">
      <c r="A96" s="61"/>
      <c r="B96" s="38"/>
    </row>
    <row r="97" spans="1:8" x14ac:dyDescent="0.4">
      <c r="B97" s="62"/>
    </row>
    <row r="98" spans="1:8" x14ac:dyDescent="0.4">
      <c r="A98" s="63" t="s">
        <v>19</v>
      </c>
      <c r="C98" s="63" t="s">
        <v>20</v>
      </c>
      <c r="G98" s="38"/>
    </row>
    <row r="99" spans="1:8" x14ac:dyDescent="0.4">
      <c r="A99" s="63"/>
      <c r="B99" s="64"/>
      <c r="D99" s="64"/>
      <c r="E99" s="64"/>
      <c r="G99" s="38"/>
    </row>
    <row r="100" spans="1:8" x14ac:dyDescent="0.4">
      <c r="A100" s="63" t="s">
        <v>21</v>
      </c>
      <c r="C100" s="63" t="s">
        <v>20</v>
      </c>
      <c r="G100" s="38"/>
    </row>
    <row r="101" spans="1:8" x14ac:dyDescent="0.4">
      <c r="A101" s="63"/>
      <c r="G101" s="38"/>
    </row>
    <row r="102" spans="1:8" x14ac:dyDescent="0.4">
      <c r="A102" s="63" t="s">
        <v>22</v>
      </c>
      <c r="C102" s="63" t="s">
        <v>20</v>
      </c>
      <c r="G102" s="38"/>
    </row>
    <row r="103" spans="1:8" x14ac:dyDescent="0.4">
      <c r="A103" s="38"/>
      <c r="C103" s="38"/>
    </row>
    <row r="104" spans="1:8" x14ac:dyDescent="0.4">
      <c r="A104" s="38"/>
      <c r="B104" s="38"/>
      <c r="C104" s="38"/>
      <c r="D104" s="38"/>
      <c r="E104" s="38"/>
      <c r="F104" s="9"/>
      <c r="G104" s="38"/>
      <c r="H104" s="38"/>
    </row>
  </sheetData>
  <mergeCells count="34">
    <mergeCell ref="F32:F33"/>
    <mergeCell ref="G32:G33"/>
    <mergeCell ref="H32:H33"/>
    <mergeCell ref="A52:H52"/>
    <mergeCell ref="A2:H2"/>
    <mergeCell ref="D6:F6"/>
    <mergeCell ref="D7:F7"/>
    <mergeCell ref="D17:F17"/>
    <mergeCell ref="A21:H21"/>
    <mergeCell ref="A22:H22"/>
    <mergeCell ref="A40:H40"/>
    <mergeCell ref="A41:A42"/>
    <mergeCell ref="B41:B42"/>
    <mergeCell ref="C41:C42"/>
    <mergeCell ref="D41:D42"/>
    <mergeCell ref="E41:E42"/>
    <mergeCell ref="F41:F42"/>
    <mergeCell ref="G41:G42"/>
    <mergeCell ref="H41:H42"/>
    <mergeCell ref="A31:H31"/>
    <mergeCell ref="A32:A33"/>
    <mergeCell ref="B32:B33"/>
    <mergeCell ref="C32:C33"/>
    <mergeCell ref="D32:D33"/>
    <mergeCell ref="E32:E33"/>
    <mergeCell ref="A66:H66"/>
    <mergeCell ref="A67:A68"/>
    <mergeCell ref="B67:B68"/>
    <mergeCell ref="C67:C68"/>
    <mergeCell ref="D67:D68"/>
    <mergeCell ref="E67:E68"/>
    <mergeCell ref="F67:F68"/>
    <mergeCell ref="G67:G68"/>
    <mergeCell ref="H67:H68"/>
  </mergeCells>
  <dataValidations count="4">
    <dataValidation type="list" errorStyle="information" allowBlank="1" showInputMessage="1" showErrorMessage="1" errorTitle="andere Eingabe" error="Bitte geben Sie nur eine andere Einheit ein, wenn Sie dies ausdrücklich mit ihrem Vertragskaufmann / ihrer Vertragskauffrau abgestimmt haben." sqref="D24:D27" xr:uid="{9B7B684E-D982-493B-8C74-80A40B082C99}">
      <formula1>#REF!</formula1>
    </dataValidation>
    <dataValidation type="list" errorStyle="information" allowBlank="1" showInputMessage="1" showErrorMessage="1" errorTitle="Andere?" error="Bitte einfach eintragen." sqref="G43:G49 G34:G37 G54:G62 G76:G81" xr:uid="{8CA2FE02-FA4D-4542-80CD-8CCE2355BCA3}">
      <formula1>#REF!</formula1>
    </dataValidation>
    <dataValidation errorStyle="information" allowBlank="1" showInputMessage="1" showErrorMessage="1" errorTitle="andere Eingabe" error="Bitte geben Sie nur eine andere Einheit ein, wenn Sie dies ausdrücklich mit ihrem Vertragskaufmann / ihrer Vertragskauffrau abgestimmt haben." sqref="D43:D49 D34:D37 D54:D63 D76:D81" xr:uid="{DCEB7B8E-6979-4754-8687-D56503B0A33E}"/>
    <dataValidation errorStyle="information" allowBlank="1" showInputMessage="1" showErrorMessage="1" errorTitle="Andere?" error="Bitte einfach eintragen." sqref="G30 G64:G65 G85" xr:uid="{0A07D1D2-43B1-4666-82A6-C8B550D7ABD3}"/>
  </dataValidations>
  <pageMargins left="0.7" right="0.7" top="0.75" bottom="0.75" header="0.3" footer="0.3"/>
  <pageSetup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859EB-2CC6-45AC-B978-41E0E9364FB7}">
  <dimension ref="A2:O106"/>
  <sheetViews>
    <sheetView topLeftCell="A79" zoomScale="70" zoomScaleNormal="70" workbookViewId="0">
      <selection activeCell="F31" sqref="F31"/>
    </sheetView>
  </sheetViews>
  <sheetFormatPr defaultColWidth="11" defaultRowHeight="13.7" x14ac:dyDescent="0.4"/>
  <cols>
    <col min="1" max="1" width="36.5" style="15" customWidth="1"/>
    <col min="2" max="2" width="24.21875" style="15" customWidth="1"/>
    <col min="3" max="3" width="16.609375" style="15" customWidth="1"/>
    <col min="4" max="4" width="11.6640625" style="15" customWidth="1"/>
    <col min="5" max="5" width="19.5546875" style="15" customWidth="1"/>
    <col min="6" max="6" width="21.44140625" style="15" customWidth="1"/>
    <col min="7" max="7" width="25" style="15" customWidth="1"/>
    <col min="8" max="8" width="29.0546875" style="15" customWidth="1"/>
    <col min="9" max="14" width="11" style="15"/>
    <col min="15" max="15" width="14.5" style="15" bestFit="1" customWidth="1"/>
    <col min="16" max="16384" width="11" style="15"/>
  </cols>
  <sheetData>
    <row r="2" spans="1:8" s="14" customFormat="1" ht="22.7" x14ac:dyDescent="0.7">
      <c r="A2" s="144" t="s">
        <v>31</v>
      </c>
      <c r="B2" s="144"/>
      <c r="C2" s="144"/>
      <c r="D2" s="144"/>
      <c r="E2" s="144"/>
      <c r="F2" s="144"/>
      <c r="G2" s="144"/>
      <c r="H2" s="144"/>
    </row>
    <row r="3" spans="1:8" s="14" customFormat="1" x14ac:dyDescent="0.4">
      <c r="A3" s="3"/>
      <c r="B3" s="3"/>
      <c r="C3" s="3"/>
      <c r="D3" s="3"/>
      <c r="E3" s="3"/>
      <c r="F3" s="3"/>
    </row>
    <row r="4" spans="1:8" ht="18.75" customHeight="1" x14ac:dyDescent="0.4">
      <c r="A4" s="1" t="s">
        <v>6</v>
      </c>
      <c r="B4" s="1"/>
    </row>
    <row r="5" spans="1:8" ht="30.5" customHeight="1" x14ac:dyDescent="0.4">
      <c r="A5" s="1"/>
      <c r="B5" s="1"/>
    </row>
    <row r="6" spans="1:8" ht="30.5" customHeight="1" x14ac:dyDescent="0.4">
      <c r="A6" s="1"/>
      <c r="B6" s="1"/>
      <c r="C6" s="34" t="s">
        <v>0</v>
      </c>
      <c r="D6" s="145"/>
      <c r="E6" s="145"/>
      <c r="F6" s="145"/>
    </row>
    <row r="7" spans="1:8" ht="30.5" customHeight="1" x14ac:dyDescent="0.4">
      <c r="C7" s="34" t="s">
        <v>1</v>
      </c>
      <c r="D7" s="146"/>
      <c r="E7" s="146"/>
      <c r="F7" s="146"/>
    </row>
    <row r="8" spans="1:8" ht="30.5" customHeight="1" x14ac:dyDescent="0.4">
      <c r="C8" s="34" t="s">
        <v>2</v>
      </c>
      <c r="D8" s="5"/>
      <c r="E8" s="5"/>
      <c r="F8" s="5"/>
    </row>
    <row r="9" spans="1:8" ht="30.5" customHeight="1" x14ac:dyDescent="0.4">
      <c r="C9" s="34" t="s">
        <v>3</v>
      </c>
      <c r="D9" s="5"/>
      <c r="E9" s="5"/>
      <c r="F9" s="5"/>
    </row>
    <row r="10" spans="1:8" ht="30.5" customHeight="1" x14ac:dyDescent="0.4">
      <c r="C10" s="34" t="s">
        <v>4</v>
      </c>
      <c r="D10" s="5"/>
      <c r="E10" s="5"/>
      <c r="F10" s="5"/>
    </row>
    <row r="11" spans="1:8" ht="18.75" customHeight="1" x14ac:dyDescent="0.4">
      <c r="C11" s="4"/>
      <c r="D11" s="13"/>
      <c r="E11" s="13"/>
      <c r="F11" s="13"/>
    </row>
    <row r="12" spans="1:8" ht="18.75" customHeight="1" x14ac:dyDescent="0.4">
      <c r="A12" s="1" t="s">
        <v>54</v>
      </c>
      <c r="B12" s="1"/>
      <c r="C12" s="6"/>
      <c r="D12" s="6"/>
      <c r="E12" s="6"/>
      <c r="F12" s="6"/>
    </row>
    <row r="13" spans="1:8" ht="18.75" customHeight="1" x14ac:dyDescent="0.4">
      <c r="A13" s="1" t="s">
        <v>40</v>
      </c>
      <c r="B13" s="1"/>
      <c r="C13" s="6"/>
      <c r="D13" s="6"/>
      <c r="E13" s="6"/>
      <c r="F13" s="6"/>
    </row>
    <row r="14" spans="1:8" ht="18.75" customHeight="1" x14ac:dyDescent="0.4">
      <c r="A14" s="1" t="s">
        <v>55</v>
      </c>
      <c r="B14" s="1"/>
      <c r="C14" s="6"/>
      <c r="D14" s="6"/>
      <c r="E14" s="6"/>
      <c r="F14" s="6"/>
    </row>
    <row r="15" spans="1:8" ht="18.75" customHeight="1" x14ac:dyDescent="0.4">
      <c r="A15" s="1" t="s">
        <v>37</v>
      </c>
      <c r="B15" s="1"/>
      <c r="C15" s="6"/>
      <c r="D15" s="6"/>
      <c r="E15" s="6"/>
      <c r="F15" s="6"/>
    </row>
    <row r="16" spans="1:8" ht="18.75" customHeight="1" x14ac:dyDescent="0.4">
      <c r="A16" s="1" t="s">
        <v>56</v>
      </c>
      <c r="B16" s="1"/>
      <c r="C16" s="6"/>
      <c r="D16" s="6"/>
      <c r="E16" s="6"/>
      <c r="F16" s="6"/>
    </row>
    <row r="17" spans="1:15" x14ac:dyDescent="0.4">
      <c r="A17" s="2" t="s">
        <v>7</v>
      </c>
      <c r="B17" s="2"/>
      <c r="C17" s="7"/>
      <c r="D17" s="147"/>
      <c r="E17" s="147"/>
      <c r="F17" s="147"/>
    </row>
    <row r="18" spans="1:15" x14ac:dyDescent="0.4">
      <c r="A18" s="2"/>
      <c r="B18" s="2"/>
      <c r="C18" s="7"/>
      <c r="D18" s="10"/>
      <c r="E18" s="10"/>
      <c r="F18" s="10"/>
    </row>
    <row r="19" spans="1:15" x14ac:dyDescent="0.4">
      <c r="A19" s="2"/>
      <c r="B19" s="2"/>
      <c r="C19" s="7"/>
      <c r="D19" s="10"/>
      <c r="E19" s="10"/>
      <c r="F19" s="10"/>
      <c r="G19" s="21"/>
    </row>
    <row r="20" spans="1:15" ht="12" customHeight="1" x14ac:dyDescent="0.4">
      <c r="A20" s="12"/>
      <c r="B20" s="11"/>
      <c r="C20" s="11"/>
      <c r="D20" s="11"/>
      <c r="E20" s="11"/>
      <c r="F20" s="11"/>
      <c r="H20" s="16"/>
    </row>
    <row r="21" spans="1:15" ht="16.7" customHeight="1" x14ac:dyDescent="0.4">
      <c r="A21" s="148" t="s">
        <v>8</v>
      </c>
      <c r="B21" s="148"/>
      <c r="C21" s="148"/>
      <c r="D21" s="148"/>
      <c r="E21" s="148"/>
      <c r="F21" s="148"/>
      <c r="G21" s="148"/>
      <c r="H21" s="148"/>
    </row>
    <row r="22" spans="1:15" ht="20.7" customHeight="1" thickBot="1" x14ac:dyDescent="0.45">
      <c r="A22" s="137" t="s">
        <v>23</v>
      </c>
      <c r="B22" s="137"/>
      <c r="C22" s="137"/>
      <c r="D22" s="137"/>
      <c r="E22" s="137"/>
      <c r="F22" s="137"/>
      <c r="G22" s="137"/>
      <c r="H22" s="137"/>
    </row>
    <row r="23" spans="1:15" ht="22.95" customHeight="1" x14ac:dyDescent="0.4">
      <c r="A23" s="18" t="s">
        <v>5</v>
      </c>
      <c r="B23" s="19" t="s">
        <v>9</v>
      </c>
      <c r="C23" s="19" t="s">
        <v>10</v>
      </c>
      <c r="D23" s="20" t="s">
        <v>11</v>
      </c>
      <c r="E23" s="20" t="s">
        <v>12</v>
      </c>
      <c r="F23" s="19" t="s">
        <v>13</v>
      </c>
      <c r="G23" s="19" t="s">
        <v>14</v>
      </c>
      <c r="H23" s="70" t="s">
        <v>15</v>
      </c>
    </row>
    <row r="24" spans="1:15" ht="32" customHeight="1" x14ac:dyDescent="0.4">
      <c r="A24" s="106" t="s">
        <v>57</v>
      </c>
      <c r="B24" s="23"/>
      <c r="C24" s="24">
        <v>30</v>
      </c>
      <c r="D24" s="23">
        <v>1</v>
      </c>
      <c r="E24" s="25">
        <v>0</v>
      </c>
      <c r="F24" s="26">
        <f>C24*D24*E24</f>
        <v>0</v>
      </c>
      <c r="G24" s="72" t="s">
        <v>35</v>
      </c>
      <c r="H24" s="27" t="s">
        <v>43</v>
      </c>
      <c r="O24" s="87">
        <f>C24*D24*4000000</f>
        <v>120000000</v>
      </c>
    </row>
    <row r="25" spans="1:15" ht="34.700000000000003" customHeight="1" x14ac:dyDescent="0.4">
      <c r="A25" s="106" t="s">
        <v>58</v>
      </c>
      <c r="B25" s="23"/>
      <c r="C25" s="24">
        <v>50</v>
      </c>
      <c r="D25" s="23">
        <v>1</v>
      </c>
      <c r="E25" s="25">
        <v>0</v>
      </c>
      <c r="F25" s="26">
        <f t="shared" ref="F25:F29" si="0">C25*D25*E25</f>
        <v>0</v>
      </c>
      <c r="G25" s="72" t="s">
        <v>36</v>
      </c>
      <c r="H25" s="71" t="s">
        <v>43</v>
      </c>
      <c r="O25" s="87">
        <f>C25*D25*2500000</f>
        <v>125000000</v>
      </c>
    </row>
    <row r="26" spans="1:15" ht="28.45" customHeight="1" x14ac:dyDescent="0.4">
      <c r="A26" s="107" t="s">
        <v>59</v>
      </c>
      <c r="B26" s="76"/>
      <c r="C26" s="88">
        <v>50</v>
      </c>
      <c r="D26" s="76">
        <v>1</v>
      </c>
      <c r="E26" s="25">
        <v>0</v>
      </c>
      <c r="F26" s="26">
        <f t="shared" si="0"/>
        <v>0</v>
      </c>
      <c r="G26" s="72" t="s">
        <v>35</v>
      </c>
      <c r="H26" s="27" t="s">
        <v>43</v>
      </c>
      <c r="O26" s="87"/>
    </row>
    <row r="27" spans="1:15" ht="33.450000000000003" customHeight="1" x14ac:dyDescent="0.4">
      <c r="A27" s="107" t="s">
        <v>60</v>
      </c>
      <c r="B27" s="76"/>
      <c r="C27" s="88">
        <v>20</v>
      </c>
      <c r="D27" s="76">
        <v>1</v>
      </c>
      <c r="E27" s="25">
        <v>0</v>
      </c>
      <c r="F27" s="26">
        <f t="shared" si="0"/>
        <v>0</v>
      </c>
      <c r="G27" s="72" t="s">
        <v>36</v>
      </c>
      <c r="H27" s="71" t="s">
        <v>43</v>
      </c>
      <c r="O27" s="87"/>
    </row>
    <row r="28" spans="1:15" ht="30" customHeight="1" x14ac:dyDescent="0.4">
      <c r="A28" s="74" t="s">
        <v>61</v>
      </c>
      <c r="B28" s="75"/>
      <c r="C28" s="76">
        <v>50</v>
      </c>
      <c r="D28" s="76">
        <v>1</v>
      </c>
      <c r="E28" s="25">
        <v>0</v>
      </c>
      <c r="F28" s="26">
        <f t="shared" si="0"/>
        <v>0</v>
      </c>
      <c r="G28" s="72" t="s">
        <v>35</v>
      </c>
      <c r="H28" s="27" t="s">
        <v>43</v>
      </c>
      <c r="O28" s="87">
        <f>SUM(O24:O25)</f>
        <v>245000000</v>
      </c>
    </row>
    <row r="29" spans="1:15" ht="30" customHeight="1" x14ac:dyDescent="0.4">
      <c r="A29" s="74" t="s">
        <v>62</v>
      </c>
      <c r="B29" s="75"/>
      <c r="C29" s="76">
        <v>50</v>
      </c>
      <c r="D29" s="76">
        <v>1</v>
      </c>
      <c r="E29" s="25">
        <v>0</v>
      </c>
      <c r="F29" s="26">
        <f t="shared" si="0"/>
        <v>0</v>
      </c>
      <c r="G29" s="72" t="s">
        <v>36</v>
      </c>
      <c r="H29" s="71" t="s">
        <v>43</v>
      </c>
      <c r="O29" s="87"/>
    </row>
    <row r="30" spans="1:15" ht="26.7" customHeight="1" x14ac:dyDescent="0.4">
      <c r="A30" s="74"/>
      <c r="B30" s="75"/>
      <c r="C30" s="76"/>
      <c r="D30" s="76"/>
      <c r="E30" s="77"/>
      <c r="F30" s="77"/>
      <c r="G30" s="78"/>
      <c r="H30" s="81"/>
      <c r="O30" s="87"/>
    </row>
    <row r="31" spans="1:15" ht="21.5" customHeight="1" thickBot="1" x14ac:dyDescent="0.45">
      <c r="A31" s="28" t="s">
        <v>16</v>
      </c>
      <c r="B31" s="29"/>
      <c r="C31" s="30"/>
      <c r="D31" s="29"/>
      <c r="E31" s="30"/>
      <c r="F31" s="31">
        <f>SUM(F24:F30)</f>
        <v>0</v>
      </c>
      <c r="G31" s="32"/>
      <c r="H31" s="33"/>
    </row>
    <row r="32" spans="1:15" x14ac:dyDescent="0.4">
      <c r="A32" s="34"/>
      <c r="B32" s="35"/>
      <c r="C32" s="36"/>
      <c r="D32" s="35"/>
      <c r="E32" s="36"/>
      <c r="F32" s="37"/>
      <c r="G32" s="38"/>
      <c r="H32" s="39"/>
    </row>
    <row r="33" spans="1:8" ht="23.45" customHeight="1" thickBot="1" x14ac:dyDescent="0.45">
      <c r="A33" s="137" t="s">
        <v>24</v>
      </c>
      <c r="B33" s="137"/>
      <c r="C33" s="137"/>
      <c r="D33" s="137"/>
      <c r="E33" s="137"/>
      <c r="F33" s="137"/>
      <c r="G33" s="137"/>
      <c r="H33" s="137"/>
    </row>
    <row r="34" spans="1:8" x14ac:dyDescent="0.4">
      <c r="A34" s="129" t="s">
        <v>17</v>
      </c>
      <c r="B34" s="138" t="s">
        <v>34</v>
      </c>
      <c r="C34" s="138" t="s">
        <v>10</v>
      </c>
      <c r="D34" s="140" t="s">
        <v>11</v>
      </c>
      <c r="E34" s="133" t="s">
        <v>12</v>
      </c>
      <c r="F34" s="131" t="s">
        <v>13</v>
      </c>
      <c r="G34" s="138" t="s">
        <v>14</v>
      </c>
      <c r="H34" s="142" t="s">
        <v>15</v>
      </c>
    </row>
    <row r="35" spans="1:8" x14ac:dyDescent="0.4">
      <c r="A35" s="130"/>
      <c r="B35" s="139"/>
      <c r="C35" s="139"/>
      <c r="D35" s="141"/>
      <c r="E35" s="134"/>
      <c r="F35" s="132"/>
      <c r="G35" s="139"/>
      <c r="H35" s="143"/>
    </row>
    <row r="36" spans="1:8" ht="31.5" customHeight="1" x14ac:dyDescent="0.4">
      <c r="A36" s="22" t="s">
        <v>63</v>
      </c>
      <c r="B36" s="23" t="s">
        <v>64</v>
      </c>
      <c r="C36" s="24">
        <v>9</v>
      </c>
      <c r="D36" s="40">
        <v>6</v>
      </c>
      <c r="E36" s="25">
        <v>800000</v>
      </c>
      <c r="F36" s="26">
        <f>C36*D36*E36</f>
        <v>43200000</v>
      </c>
      <c r="G36" s="41" t="s">
        <v>38</v>
      </c>
      <c r="H36" s="27" t="s">
        <v>65</v>
      </c>
    </row>
    <row r="37" spans="1:8" ht="63.7" customHeight="1" x14ac:dyDescent="0.4">
      <c r="A37" s="22" t="s">
        <v>63</v>
      </c>
      <c r="B37" s="23" t="s">
        <v>66</v>
      </c>
      <c r="C37" s="24">
        <v>23</v>
      </c>
      <c r="D37" s="40">
        <v>6</v>
      </c>
      <c r="E37" s="25">
        <v>800000</v>
      </c>
      <c r="F37" s="26">
        <f>C37*D37*E37</f>
        <v>110400000</v>
      </c>
      <c r="G37" s="41" t="s">
        <v>38</v>
      </c>
      <c r="H37" s="27" t="s">
        <v>67</v>
      </c>
    </row>
    <row r="38" spans="1:8" ht="31.5" customHeight="1" x14ac:dyDescent="0.4">
      <c r="A38" s="22" t="s">
        <v>63</v>
      </c>
      <c r="B38" s="23" t="s">
        <v>68</v>
      </c>
      <c r="C38" s="24">
        <v>9</v>
      </c>
      <c r="D38" s="40">
        <v>6</v>
      </c>
      <c r="E38" s="25">
        <v>800000</v>
      </c>
      <c r="F38" s="26">
        <f>C38*D38*E38</f>
        <v>43200000</v>
      </c>
      <c r="G38" s="41" t="s">
        <v>38</v>
      </c>
      <c r="H38" s="27" t="s">
        <v>65</v>
      </c>
    </row>
    <row r="39" spans="1:8" ht="22.7" customHeight="1" x14ac:dyDescent="0.4">
      <c r="B39" s="23"/>
      <c r="C39" s="42"/>
      <c r="D39" s="40"/>
      <c r="E39" s="43"/>
      <c r="F39" s="26"/>
      <c r="G39" s="41"/>
      <c r="H39" s="27"/>
    </row>
    <row r="40" spans="1:8" ht="22.5" customHeight="1" thickBot="1" x14ac:dyDescent="0.45">
      <c r="A40" s="28" t="s">
        <v>16</v>
      </c>
      <c r="B40" s="29"/>
      <c r="C40" s="44"/>
      <c r="D40" s="29"/>
      <c r="E40" s="44"/>
      <c r="F40" s="45">
        <f>SUM(F36:F39)</f>
        <v>196800000</v>
      </c>
      <c r="G40" s="32"/>
      <c r="H40" s="33"/>
    </row>
    <row r="41" spans="1:8" x14ac:dyDescent="0.4">
      <c r="A41" s="34"/>
      <c r="B41" s="35"/>
      <c r="C41" s="36"/>
      <c r="D41" s="35"/>
      <c r="E41" s="36"/>
      <c r="F41" s="46"/>
      <c r="G41" s="38"/>
      <c r="H41" s="39"/>
    </row>
    <row r="42" spans="1:8" ht="20.45" customHeight="1" thickBot="1" x14ac:dyDescent="0.45">
      <c r="A42" s="137" t="s">
        <v>25</v>
      </c>
      <c r="B42" s="137"/>
      <c r="C42" s="137"/>
      <c r="D42" s="137"/>
      <c r="E42" s="137"/>
      <c r="F42" s="137"/>
      <c r="G42" s="137"/>
      <c r="H42" s="137"/>
    </row>
    <row r="43" spans="1:8" x14ac:dyDescent="0.4">
      <c r="A43" s="129" t="s">
        <v>17</v>
      </c>
      <c r="B43" s="138" t="s">
        <v>34</v>
      </c>
      <c r="C43" s="138" t="s">
        <v>10</v>
      </c>
      <c r="D43" s="140" t="s">
        <v>11</v>
      </c>
      <c r="E43" s="133" t="s">
        <v>12</v>
      </c>
      <c r="F43" s="131" t="s">
        <v>13</v>
      </c>
      <c r="G43" s="138" t="s">
        <v>14</v>
      </c>
      <c r="H43" s="142" t="s">
        <v>15</v>
      </c>
    </row>
    <row r="44" spans="1:8" x14ac:dyDescent="0.4">
      <c r="A44" s="130"/>
      <c r="B44" s="139"/>
      <c r="C44" s="139"/>
      <c r="D44" s="141"/>
      <c r="E44" s="134"/>
      <c r="F44" s="132"/>
      <c r="G44" s="139"/>
      <c r="H44" s="143"/>
    </row>
    <row r="45" spans="1:8" ht="32" customHeight="1" x14ac:dyDescent="0.4">
      <c r="A45" s="22" t="s">
        <v>69</v>
      </c>
      <c r="B45" s="23" t="s">
        <v>64</v>
      </c>
      <c r="C45" s="24">
        <v>6</v>
      </c>
      <c r="D45" s="40">
        <v>6</v>
      </c>
      <c r="E45" s="25">
        <v>290000</v>
      </c>
      <c r="F45" s="26">
        <f t="shared" ref="F45:F50" si="1">C45*D45*E45</f>
        <v>10440000</v>
      </c>
      <c r="G45" s="41" t="s">
        <v>26</v>
      </c>
      <c r="H45" s="27" t="s">
        <v>70</v>
      </c>
    </row>
    <row r="46" spans="1:8" ht="32" customHeight="1" x14ac:dyDescent="0.4">
      <c r="A46" s="22" t="s">
        <v>71</v>
      </c>
      <c r="B46" s="23" t="s">
        <v>64</v>
      </c>
      <c r="C46" s="24">
        <v>6</v>
      </c>
      <c r="D46" s="40">
        <v>6</v>
      </c>
      <c r="E46" s="25">
        <v>430000</v>
      </c>
      <c r="F46" s="26">
        <f t="shared" si="1"/>
        <v>15480000</v>
      </c>
      <c r="G46" s="41" t="s">
        <v>26</v>
      </c>
      <c r="H46" s="27" t="s">
        <v>72</v>
      </c>
    </row>
    <row r="47" spans="1:8" ht="32" customHeight="1" x14ac:dyDescent="0.4">
      <c r="A47" s="22" t="s">
        <v>69</v>
      </c>
      <c r="B47" s="23" t="s">
        <v>66</v>
      </c>
      <c r="C47" s="24">
        <v>6</v>
      </c>
      <c r="D47" s="40">
        <v>6</v>
      </c>
      <c r="E47" s="25">
        <v>290000</v>
      </c>
      <c r="F47" s="26">
        <f t="shared" si="1"/>
        <v>10440000</v>
      </c>
      <c r="G47" s="41" t="s">
        <v>26</v>
      </c>
      <c r="H47" s="27" t="s">
        <v>70</v>
      </c>
    </row>
    <row r="48" spans="1:8" ht="44" customHeight="1" x14ac:dyDescent="0.4">
      <c r="A48" s="22" t="s">
        <v>71</v>
      </c>
      <c r="B48" s="23" t="s">
        <v>66</v>
      </c>
      <c r="C48" s="24">
        <v>19</v>
      </c>
      <c r="D48" s="40">
        <v>6</v>
      </c>
      <c r="E48" s="25">
        <v>430000</v>
      </c>
      <c r="F48" s="26">
        <f t="shared" si="1"/>
        <v>49020000</v>
      </c>
      <c r="G48" s="41" t="s">
        <v>26</v>
      </c>
      <c r="H48" s="27" t="s">
        <v>73</v>
      </c>
    </row>
    <row r="49" spans="1:8" ht="32" customHeight="1" x14ac:dyDescent="0.4">
      <c r="A49" s="22" t="s">
        <v>69</v>
      </c>
      <c r="B49" s="23" t="s">
        <v>68</v>
      </c>
      <c r="C49" s="24">
        <v>6</v>
      </c>
      <c r="D49" s="40">
        <v>6</v>
      </c>
      <c r="E49" s="25">
        <v>290000</v>
      </c>
      <c r="F49" s="26">
        <f t="shared" si="1"/>
        <v>10440000</v>
      </c>
      <c r="G49" s="41" t="s">
        <v>26</v>
      </c>
      <c r="H49" s="27" t="s">
        <v>70</v>
      </c>
    </row>
    <row r="50" spans="1:8" ht="32" customHeight="1" x14ac:dyDescent="0.4">
      <c r="A50" s="22" t="s">
        <v>71</v>
      </c>
      <c r="B50" s="23" t="s">
        <v>68</v>
      </c>
      <c r="C50" s="24">
        <v>6</v>
      </c>
      <c r="D50" s="40">
        <v>6</v>
      </c>
      <c r="E50" s="25">
        <v>430000</v>
      </c>
      <c r="F50" s="26">
        <f t="shared" si="1"/>
        <v>15480000</v>
      </c>
      <c r="G50" s="41" t="s">
        <v>26</v>
      </c>
      <c r="H50" s="27" t="s">
        <v>72</v>
      </c>
    </row>
    <row r="51" spans="1:8" ht="23" customHeight="1" x14ac:dyDescent="0.4">
      <c r="B51" s="23"/>
      <c r="C51" s="42"/>
      <c r="D51" s="40"/>
      <c r="E51" s="43"/>
      <c r="F51" s="26"/>
      <c r="G51" s="41"/>
      <c r="H51" s="27"/>
    </row>
    <row r="52" spans="1:8" ht="22.7" customHeight="1" thickBot="1" x14ac:dyDescent="0.45">
      <c r="A52" s="28" t="s">
        <v>16</v>
      </c>
      <c r="B52" s="29"/>
      <c r="C52" s="44"/>
      <c r="D52" s="29"/>
      <c r="E52" s="44"/>
      <c r="F52" s="45">
        <f>SUM(F45:F51)</f>
        <v>111300000</v>
      </c>
      <c r="G52" s="32"/>
      <c r="H52" s="33"/>
    </row>
    <row r="53" spans="1:8" x14ac:dyDescent="0.4">
      <c r="A53" s="34"/>
      <c r="B53" s="35"/>
      <c r="C53" s="35"/>
      <c r="D53" s="35"/>
      <c r="E53" s="47"/>
      <c r="F53" s="48"/>
      <c r="G53" s="38"/>
      <c r="H53" s="39"/>
    </row>
    <row r="54" spans="1:8" ht="20.45" customHeight="1" thickBot="1" x14ac:dyDescent="0.45">
      <c r="A54" s="137" t="s">
        <v>27</v>
      </c>
      <c r="B54" s="137"/>
      <c r="C54" s="137"/>
      <c r="D54" s="137"/>
      <c r="E54" s="137"/>
      <c r="F54" s="137"/>
      <c r="G54" s="137"/>
      <c r="H54" s="137"/>
    </row>
    <row r="55" spans="1:8" ht="22.5" customHeight="1" x14ac:dyDescent="0.4">
      <c r="A55" s="18" t="s">
        <v>17</v>
      </c>
      <c r="B55" s="19" t="s">
        <v>34</v>
      </c>
      <c r="C55" s="19" t="s">
        <v>10</v>
      </c>
      <c r="D55" s="20" t="s">
        <v>11</v>
      </c>
      <c r="E55" s="20" t="s">
        <v>12</v>
      </c>
      <c r="F55" s="19" t="s">
        <v>13</v>
      </c>
      <c r="G55" s="19" t="s">
        <v>14</v>
      </c>
      <c r="H55" s="19" t="s">
        <v>15</v>
      </c>
    </row>
    <row r="56" spans="1:8" ht="43.95" customHeight="1" x14ac:dyDescent="0.4">
      <c r="A56" s="49" t="s">
        <v>74</v>
      </c>
      <c r="B56" s="23" t="s">
        <v>46</v>
      </c>
      <c r="C56" s="42">
        <v>6</v>
      </c>
      <c r="D56" s="40">
        <v>6</v>
      </c>
      <c r="E56" s="50">
        <v>2000000</v>
      </c>
      <c r="F56" s="73">
        <f t="shared" ref="F56:F64" si="2">C56*D56*E56</f>
        <v>72000000</v>
      </c>
      <c r="G56" s="41" t="s">
        <v>38</v>
      </c>
      <c r="H56" s="27" t="s">
        <v>75</v>
      </c>
    </row>
    <row r="57" spans="1:8" ht="41.7" customHeight="1" x14ac:dyDescent="0.4">
      <c r="A57" s="49" t="s">
        <v>76</v>
      </c>
      <c r="B57" s="23" t="s">
        <v>46</v>
      </c>
      <c r="C57" s="42">
        <v>6</v>
      </c>
      <c r="D57" s="40">
        <v>6</v>
      </c>
      <c r="E57" s="50">
        <v>2500000</v>
      </c>
      <c r="F57" s="73">
        <f t="shared" ref="F57" si="3">C57*D57*E57</f>
        <v>90000000</v>
      </c>
      <c r="G57" s="41" t="s">
        <v>38</v>
      </c>
      <c r="H57" s="27" t="s">
        <v>75</v>
      </c>
    </row>
    <row r="58" spans="1:8" ht="41.7" customHeight="1" x14ac:dyDescent="0.4">
      <c r="A58" s="49" t="s">
        <v>77</v>
      </c>
      <c r="B58" s="23" t="s">
        <v>64</v>
      </c>
      <c r="C58" s="91">
        <v>6</v>
      </c>
      <c r="D58" s="92">
        <v>6</v>
      </c>
      <c r="E58" s="50">
        <v>700000</v>
      </c>
      <c r="F58" s="108">
        <f t="shared" si="2"/>
        <v>25200000</v>
      </c>
      <c r="G58" s="41" t="s">
        <v>38</v>
      </c>
      <c r="H58" s="27" t="s">
        <v>78</v>
      </c>
    </row>
    <row r="59" spans="1:8" ht="35.700000000000003" customHeight="1" x14ac:dyDescent="0.4">
      <c r="A59" s="49" t="s">
        <v>41</v>
      </c>
      <c r="B59" s="23" t="s">
        <v>64</v>
      </c>
      <c r="C59" s="91">
        <v>6</v>
      </c>
      <c r="D59" s="92">
        <v>1</v>
      </c>
      <c r="E59" s="50">
        <v>800000</v>
      </c>
      <c r="F59" s="80">
        <f t="shared" si="2"/>
        <v>4800000</v>
      </c>
      <c r="G59" s="41" t="s">
        <v>38</v>
      </c>
      <c r="H59" s="27" t="s">
        <v>79</v>
      </c>
    </row>
    <row r="60" spans="1:8" ht="41.7" customHeight="1" x14ac:dyDescent="0.4">
      <c r="A60" s="49" t="s">
        <v>80</v>
      </c>
      <c r="B60" s="23" t="s">
        <v>66</v>
      </c>
      <c r="C60" s="91">
        <v>6</v>
      </c>
      <c r="D60" s="92">
        <v>6</v>
      </c>
      <c r="E60" s="50">
        <v>700000</v>
      </c>
      <c r="F60" s="108">
        <f t="shared" ref="F60:F61" si="4">C60*D60*E60</f>
        <v>25200000</v>
      </c>
      <c r="G60" s="41" t="s">
        <v>38</v>
      </c>
      <c r="H60" s="27" t="s">
        <v>78</v>
      </c>
    </row>
    <row r="61" spans="1:8" ht="58.7" customHeight="1" x14ac:dyDescent="0.4">
      <c r="A61" s="49" t="s">
        <v>41</v>
      </c>
      <c r="B61" s="23" t="s">
        <v>68</v>
      </c>
      <c r="C61" s="91">
        <v>21</v>
      </c>
      <c r="D61" s="92">
        <v>1</v>
      </c>
      <c r="E61" s="50">
        <v>800000</v>
      </c>
      <c r="F61" s="80">
        <f t="shared" si="4"/>
        <v>16800000</v>
      </c>
      <c r="G61" s="41" t="s">
        <v>38</v>
      </c>
      <c r="H61" s="27" t="s">
        <v>81</v>
      </c>
    </row>
    <row r="62" spans="1:8" ht="35.700000000000003" customHeight="1" x14ac:dyDescent="0.4">
      <c r="A62" s="49" t="s">
        <v>82</v>
      </c>
      <c r="B62" s="23" t="s">
        <v>68</v>
      </c>
      <c r="C62" s="91">
        <v>6</v>
      </c>
      <c r="D62" s="92">
        <v>6</v>
      </c>
      <c r="E62" s="50">
        <v>700000</v>
      </c>
      <c r="F62" s="108">
        <f t="shared" ref="F62:F63" si="5">C62*D62*E62</f>
        <v>25200000</v>
      </c>
      <c r="G62" s="41" t="s">
        <v>38</v>
      </c>
      <c r="H62" s="27" t="s">
        <v>78</v>
      </c>
    </row>
    <row r="63" spans="1:8" ht="31.45" customHeight="1" x14ac:dyDescent="0.4">
      <c r="A63" s="49" t="s">
        <v>41</v>
      </c>
      <c r="B63" s="23" t="s">
        <v>66</v>
      </c>
      <c r="C63" s="91">
        <v>6</v>
      </c>
      <c r="D63" s="92">
        <v>1</v>
      </c>
      <c r="E63" s="50">
        <v>800000</v>
      </c>
      <c r="F63" s="80">
        <f t="shared" si="5"/>
        <v>4800000</v>
      </c>
      <c r="G63" s="41" t="s">
        <v>38</v>
      </c>
      <c r="H63" s="27" t="s">
        <v>79</v>
      </c>
    </row>
    <row r="64" spans="1:8" ht="29" customHeight="1" x14ac:dyDescent="0.4">
      <c r="A64" s="49" t="s">
        <v>45</v>
      </c>
      <c r="B64" s="23" t="s">
        <v>46</v>
      </c>
      <c r="C64" s="91">
        <v>1</v>
      </c>
      <c r="D64" s="92">
        <v>1</v>
      </c>
      <c r="E64" s="79">
        <v>12000000</v>
      </c>
      <c r="F64" s="80">
        <f t="shared" si="2"/>
        <v>12000000</v>
      </c>
      <c r="G64" s="41" t="s">
        <v>38</v>
      </c>
      <c r="H64" s="86" t="s">
        <v>83</v>
      </c>
    </row>
    <row r="65" spans="1:8" ht="21.7" customHeight="1" x14ac:dyDescent="0.4">
      <c r="A65" s="49"/>
      <c r="B65" s="82"/>
      <c r="C65" s="83"/>
      <c r="D65" s="84"/>
      <c r="E65" s="109"/>
      <c r="F65" s="80"/>
      <c r="G65" s="85"/>
      <c r="H65" s="86"/>
    </row>
    <row r="66" spans="1:8" ht="24" customHeight="1" thickBot="1" x14ac:dyDescent="0.45">
      <c r="A66" s="28" t="s">
        <v>16</v>
      </c>
      <c r="B66" s="29"/>
      <c r="C66" s="44"/>
      <c r="D66" s="29"/>
      <c r="E66" s="51"/>
      <c r="F66" s="45">
        <f>SUM(F56:F65)</f>
        <v>276000000</v>
      </c>
      <c r="G66" s="32"/>
      <c r="H66" s="33"/>
    </row>
    <row r="67" spans="1:8" x14ac:dyDescent="0.4">
      <c r="A67" s="34"/>
      <c r="B67" s="35"/>
      <c r="C67" s="36"/>
      <c r="D67" s="35"/>
      <c r="E67" s="52"/>
      <c r="F67" s="46"/>
      <c r="G67" s="38"/>
      <c r="H67" s="39"/>
    </row>
    <row r="68" spans="1:8" ht="20.45" customHeight="1" thickBot="1" x14ac:dyDescent="0.45">
      <c r="A68" s="128" t="s">
        <v>44</v>
      </c>
      <c r="B68" s="128"/>
      <c r="C68" s="128"/>
      <c r="D68" s="128"/>
      <c r="E68" s="128"/>
      <c r="F68" s="128"/>
      <c r="G68" s="128"/>
      <c r="H68" s="128"/>
    </row>
    <row r="69" spans="1:8" ht="14.7" customHeight="1" x14ac:dyDescent="0.4">
      <c r="A69" s="129" t="s">
        <v>17</v>
      </c>
      <c r="B69" s="131" t="s">
        <v>34</v>
      </c>
      <c r="C69" s="131" t="s">
        <v>10</v>
      </c>
      <c r="D69" s="133" t="s">
        <v>11</v>
      </c>
      <c r="E69" s="133" t="s">
        <v>12</v>
      </c>
      <c r="F69" s="131" t="s">
        <v>13</v>
      </c>
      <c r="G69" s="131" t="s">
        <v>14</v>
      </c>
      <c r="H69" s="135" t="s">
        <v>15</v>
      </c>
    </row>
    <row r="70" spans="1:8" ht="14.7" customHeight="1" x14ac:dyDescent="0.4">
      <c r="A70" s="130"/>
      <c r="B70" s="132"/>
      <c r="C70" s="132"/>
      <c r="D70" s="134"/>
      <c r="E70" s="134"/>
      <c r="F70" s="132"/>
      <c r="G70" s="132"/>
      <c r="H70" s="136"/>
    </row>
    <row r="71" spans="1:8" ht="18.7" customHeight="1" x14ac:dyDescent="0.4">
      <c r="A71" s="112" t="s">
        <v>84</v>
      </c>
      <c r="B71" s="113"/>
      <c r="C71" s="113"/>
      <c r="D71" s="114"/>
      <c r="E71" s="114"/>
      <c r="F71" s="113"/>
      <c r="G71" s="113"/>
      <c r="H71" s="115"/>
    </row>
    <row r="72" spans="1:8" ht="36.700000000000003" customHeight="1" x14ac:dyDescent="0.4">
      <c r="A72" s="93" t="s">
        <v>85</v>
      </c>
      <c r="B72" s="23" t="s">
        <v>64</v>
      </c>
      <c r="C72" s="95">
        <v>3</v>
      </c>
      <c r="D72" s="96">
        <v>5</v>
      </c>
      <c r="E72" s="97">
        <v>550000</v>
      </c>
      <c r="F72" s="73">
        <f>C72*D72*E72</f>
        <v>8250000</v>
      </c>
      <c r="G72" s="98" t="s">
        <v>48</v>
      </c>
      <c r="H72" s="99" t="s">
        <v>86</v>
      </c>
    </row>
    <row r="73" spans="1:8" ht="36.700000000000003" customHeight="1" x14ac:dyDescent="0.4">
      <c r="A73" s="93" t="s">
        <v>87</v>
      </c>
      <c r="B73" s="23" t="s">
        <v>64</v>
      </c>
      <c r="C73" s="95">
        <v>2</v>
      </c>
      <c r="D73" s="96">
        <v>5</v>
      </c>
      <c r="E73" s="97">
        <v>290000</v>
      </c>
      <c r="F73" s="73">
        <f>C73*D73*E73</f>
        <v>2900000</v>
      </c>
      <c r="G73" s="98" t="s">
        <v>36</v>
      </c>
      <c r="H73" s="99" t="s">
        <v>88</v>
      </c>
    </row>
    <row r="74" spans="1:8" ht="36.700000000000003" customHeight="1" x14ac:dyDescent="0.4">
      <c r="A74" s="93" t="s">
        <v>89</v>
      </c>
      <c r="B74" s="23" t="s">
        <v>64</v>
      </c>
      <c r="C74" s="95">
        <v>1</v>
      </c>
      <c r="D74" s="96">
        <v>5</v>
      </c>
      <c r="E74" s="97">
        <v>430000</v>
      </c>
      <c r="F74" s="73">
        <f>C74*D74*E74</f>
        <v>2150000</v>
      </c>
      <c r="G74" s="98" t="s">
        <v>36</v>
      </c>
      <c r="H74" s="99" t="s">
        <v>88</v>
      </c>
    </row>
    <row r="75" spans="1:8" ht="36.700000000000003" customHeight="1" x14ac:dyDescent="0.4">
      <c r="A75" s="93" t="s">
        <v>90</v>
      </c>
      <c r="B75" s="23" t="s">
        <v>66</v>
      </c>
      <c r="C75" s="95">
        <v>6</v>
      </c>
      <c r="D75" s="96">
        <v>5</v>
      </c>
      <c r="E75" s="97">
        <v>700000</v>
      </c>
      <c r="F75" s="73">
        <f>C75*D75*E75</f>
        <v>21000000</v>
      </c>
      <c r="G75" s="98" t="s">
        <v>38</v>
      </c>
      <c r="H75" s="99" t="s">
        <v>91</v>
      </c>
    </row>
    <row r="76" spans="1:8" ht="36.700000000000003" customHeight="1" x14ac:dyDescent="0.4">
      <c r="A76" s="93" t="s">
        <v>93</v>
      </c>
      <c r="B76" s="23" t="s">
        <v>66</v>
      </c>
      <c r="C76" s="95">
        <v>2</v>
      </c>
      <c r="D76" s="96">
        <v>5</v>
      </c>
      <c r="E76" s="97">
        <v>850000</v>
      </c>
      <c r="F76" s="73">
        <f>C76*D76*E76</f>
        <v>8500000</v>
      </c>
      <c r="G76" s="98" t="s">
        <v>38</v>
      </c>
      <c r="H76" s="99" t="s">
        <v>92</v>
      </c>
    </row>
    <row r="77" spans="1:8" ht="22" customHeight="1" x14ac:dyDescent="0.4">
      <c r="A77" s="125" t="s">
        <v>104</v>
      </c>
      <c r="B77" s="118"/>
      <c r="C77" s="119"/>
      <c r="D77" s="120"/>
      <c r="E77" s="121"/>
      <c r="F77" s="122"/>
      <c r="G77" s="123"/>
      <c r="H77" s="124"/>
    </row>
    <row r="78" spans="1:8" ht="36.700000000000003" customHeight="1" x14ac:dyDescent="0.4">
      <c r="A78" s="22" t="s">
        <v>105</v>
      </c>
      <c r="B78" s="23" t="s">
        <v>64</v>
      </c>
      <c r="C78" s="24">
        <v>30</v>
      </c>
      <c r="D78" s="40">
        <v>3</v>
      </c>
      <c r="E78" s="25">
        <v>150000</v>
      </c>
      <c r="F78" s="26">
        <f t="shared" ref="F78:F83" si="6">C78*D78*E78</f>
        <v>13500000</v>
      </c>
      <c r="G78" s="41" t="s">
        <v>94</v>
      </c>
      <c r="H78" s="72" t="s">
        <v>95</v>
      </c>
    </row>
    <row r="79" spans="1:8" ht="36.700000000000003" customHeight="1" x14ac:dyDescent="0.4">
      <c r="A79" s="22" t="s">
        <v>105</v>
      </c>
      <c r="B79" s="23" t="s">
        <v>66</v>
      </c>
      <c r="C79" s="24">
        <v>150</v>
      </c>
      <c r="D79" s="40">
        <v>3</v>
      </c>
      <c r="E79" s="25">
        <v>150000</v>
      </c>
      <c r="F79" s="26">
        <f t="shared" si="6"/>
        <v>67500000</v>
      </c>
      <c r="G79" s="41" t="s">
        <v>94</v>
      </c>
      <c r="H79" s="72" t="s">
        <v>95</v>
      </c>
    </row>
    <row r="80" spans="1:8" ht="36.700000000000003" customHeight="1" x14ac:dyDescent="0.4">
      <c r="A80" s="116" t="s">
        <v>96</v>
      </c>
      <c r="B80" s="23" t="s">
        <v>64</v>
      </c>
      <c r="C80" s="24">
        <v>3</v>
      </c>
      <c r="D80" s="40">
        <v>25</v>
      </c>
      <c r="E80" s="25">
        <v>100000</v>
      </c>
      <c r="F80" s="26">
        <f t="shared" si="6"/>
        <v>7500000</v>
      </c>
      <c r="G80" s="41" t="s">
        <v>94</v>
      </c>
      <c r="H80" s="72" t="s">
        <v>97</v>
      </c>
    </row>
    <row r="81" spans="1:8" ht="36.700000000000003" customHeight="1" x14ac:dyDescent="0.4">
      <c r="A81" s="116" t="s">
        <v>96</v>
      </c>
      <c r="B81" s="23" t="s">
        <v>98</v>
      </c>
      <c r="C81" s="24">
        <v>2</v>
      </c>
      <c r="D81" s="40">
        <v>25</v>
      </c>
      <c r="E81" s="25">
        <v>200000</v>
      </c>
      <c r="F81" s="26">
        <f t="shared" si="6"/>
        <v>10000000</v>
      </c>
      <c r="G81" s="41" t="s">
        <v>94</v>
      </c>
      <c r="H81" s="72" t="s">
        <v>99</v>
      </c>
    </row>
    <row r="82" spans="1:8" ht="36.700000000000003" customHeight="1" x14ac:dyDescent="0.4">
      <c r="A82" s="41" t="s">
        <v>100</v>
      </c>
      <c r="B82" s="23" t="s">
        <v>42</v>
      </c>
      <c r="C82" s="24">
        <v>40</v>
      </c>
      <c r="D82" s="40">
        <v>3</v>
      </c>
      <c r="E82" s="117">
        <v>250000</v>
      </c>
      <c r="F82" s="26">
        <f t="shared" si="6"/>
        <v>30000000</v>
      </c>
      <c r="G82" s="41" t="s">
        <v>38</v>
      </c>
      <c r="H82" s="72" t="s">
        <v>101</v>
      </c>
    </row>
    <row r="83" spans="1:8" ht="36.700000000000003" customHeight="1" x14ac:dyDescent="0.4">
      <c r="A83" s="41" t="s">
        <v>102</v>
      </c>
      <c r="B83" s="23" t="s">
        <v>68</v>
      </c>
      <c r="C83" s="24">
        <v>2</v>
      </c>
      <c r="D83" s="40">
        <v>2</v>
      </c>
      <c r="E83" s="117">
        <v>800000</v>
      </c>
      <c r="F83" s="26">
        <f t="shared" si="6"/>
        <v>3200000</v>
      </c>
      <c r="G83" s="41" t="s">
        <v>38</v>
      </c>
      <c r="H83" s="72" t="s">
        <v>103</v>
      </c>
    </row>
    <row r="84" spans="1:8" ht="32.35" customHeight="1" x14ac:dyDescent="0.4">
      <c r="A84" s="110" t="s">
        <v>47</v>
      </c>
      <c r="B84" s="94" t="s">
        <v>46</v>
      </c>
      <c r="C84" s="95">
        <v>1</v>
      </c>
      <c r="D84" s="96">
        <v>1</v>
      </c>
      <c r="E84" s="97">
        <v>30000000</v>
      </c>
      <c r="F84" s="73">
        <f>C84*D84*E84</f>
        <v>30000000</v>
      </c>
      <c r="G84" s="98" t="s">
        <v>38</v>
      </c>
      <c r="H84" s="126" t="s">
        <v>49</v>
      </c>
    </row>
    <row r="85" spans="1:8" ht="23" customHeight="1" x14ac:dyDescent="0.4">
      <c r="A85" s="100"/>
      <c r="B85" s="40"/>
      <c r="C85" s="40"/>
      <c r="D85" s="101"/>
      <c r="E85" s="102"/>
      <c r="F85" s="73"/>
      <c r="G85" s="90"/>
      <c r="H85" s="103"/>
    </row>
    <row r="86" spans="1:8" s="38" customFormat="1" ht="23.7" customHeight="1" thickBot="1" x14ac:dyDescent="0.6">
      <c r="A86" s="28" t="s">
        <v>16</v>
      </c>
      <c r="B86" s="29"/>
      <c r="C86" s="44"/>
      <c r="D86" s="29"/>
      <c r="E86" s="104"/>
      <c r="F86" s="105">
        <f>SUM(F72:F85)</f>
        <v>204500000</v>
      </c>
      <c r="G86" s="32"/>
      <c r="H86" s="33"/>
    </row>
    <row r="87" spans="1:8" s="38" customFormat="1" x14ac:dyDescent="0.55000000000000004">
      <c r="A87" s="34"/>
      <c r="B87" s="35"/>
      <c r="C87" s="36"/>
      <c r="D87" s="35"/>
      <c r="E87" s="52"/>
      <c r="F87" s="46"/>
      <c r="H87" s="39"/>
    </row>
    <row r="88" spans="1:8" s="38" customFormat="1" ht="14" thickBot="1" x14ac:dyDescent="0.6">
      <c r="F88" s="9"/>
    </row>
    <row r="89" spans="1:8" s="38" customFormat="1" x14ac:dyDescent="0.55000000000000004">
      <c r="A89" s="53" t="s">
        <v>16</v>
      </c>
      <c r="B89" s="54"/>
      <c r="C89" s="55"/>
      <c r="D89" s="56"/>
      <c r="E89" s="57">
        <f>F31+F40+F52+F66+F86</f>
        <v>788600000</v>
      </c>
      <c r="F89" s="9"/>
      <c r="G89" s="111">
        <f>F31+F52+SUM(F72:F76)</f>
        <v>154100000</v>
      </c>
    </row>
    <row r="90" spans="1:8" s="38" customFormat="1" x14ac:dyDescent="0.4">
      <c r="A90" s="14" t="s">
        <v>32</v>
      </c>
      <c r="B90" s="15"/>
      <c r="C90" s="15"/>
      <c r="D90" s="15"/>
      <c r="E90" s="66">
        <f>E89*11%</f>
        <v>86746000</v>
      </c>
      <c r="F90" s="127" t="s">
        <v>106</v>
      </c>
      <c r="G90" s="15"/>
      <c r="H90" s="15"/>
    </row>
    <row r="91" spans="1:8" s="38" customFormat="1" ht="16.350000000000001" x14ac:dyDescent="0.5">
      <c r="A91" s="67" t="s">
        <v>33</v>
      </c>
      <c r="B91" s="68"/>
      <c r="C91" s="68"/>
      <c r="D91" s="68"/>
      <c r="E91" s="69">
        <f>SUM(E89:E90)</f>
        <v>875346000</v>
      </c>
      <c r="F91" s="17"/>
      <c r="G91" s="15"/>
      <c r="H91" s="15"/>
    </row>
    <row r="92" spans="1:8" s="38" customFormat="1" x14ac:dyDescent="0.4">
      <c r="A92" s="8"/>
      <c r="B92" s="15"/>
      <c r="C92" s="15"/>
      <c r="D92" s="15"/>
      <c r="E92" s="65"/>
      <c r="F92" s="15"/>
      <c r="G92" s="15"/>
      <c r="H92" s="15"/>
    </row>
    <row r="93" spans="1:8" s="38" customFormat="1" x14ac:dyDescent="0.4">
      <c r="A93" s="2" t="s">
        <v>18</v>
      </c>
      <c r="B93" s="58"/>
      <c r="C93" s="15"/>
      <c r="D93" s="15"/>
      <c r="E93" s="15"/>
      <c r="F93" s="17"/>
      <c r="G93" s="15"/>
      <c r="H93" s="59"/>
    </row>
    <row r="94" spans="1:8" s="38" customFormat="1" x14ac:dyDescent="0.4">
      <c r="A94" s="60" t="s">
        <v>30</v>
      </c>
      <c r="C94" s="15"/>
      <c r="D94" s="15"/>
      <c r="E94" s="15"/>
      <c r="F94" s="21"/>
      <c r="G94" s="15"/>
      <c r="H94" s="15"/>
    </row>
    <row r="95" spans="1:8" s="38" customFormat="1" x14ac:dyDescent="0.4">
      <c r="A95" s="60" t="s">
        <v>39</v>
      </c>
      <c r="C95" s="15"/>
      <c r="D95" s="15"/>
      <c r="E95" s="15"/>
      <c r="F95" s="17"/>
      <c r="G95" s="15"/>
      <c r="H95" s="15"/>
    </row>
    <row r="96" spans="1:8" s="38" customFormat="1" x14ac:dyDescent="0.4">
      <c r="A96" s="60" t="s">
        <v>28</v>
      </c>
      <c r="C96" s="15"/>
      <c r="D96" s="15"/>
      <c r="E96" s="15"/>
      <c r="F96" s="21"/>
      <c r="G96" s="15"/>
      <c r="H96" s="15"/>
    </row>
    <row r="97" spans="1:8" s="38" customFormat="1" x14ac:dyDescent="0.4">
      <c r="A97" s="15" t="s">
        <v>29</v>
      </c>
      <c r="C97" s="15"/>
      <c r="D97" s="15"/>
      <c r="E97" s="15"/>
      <c r="F97" s="15"/>
      <c r="G97" s="15"/>
      <c r="H97" s="15"/>
    </row>
    <row r="98" spans="1:8" x14ac:dyDescent="0.4">
      <c r="A98" s="61"/>
      <c r="B98" s="38"/>
    </row>
    <row r="99" spans="1:8" x14ac:dyDescent="0.4">
      <c r="B99" s="62"/>
    </row>
    <row r="100" spans="1:8" x14ac:dyDescent="0.4">
      <c r="A100" s="63" t="s">
        <v>19</v>
      </c>
      <c r="C100" s="63" t="s">
        <v>20</v>
      </c>
      <c r="G100" s="38"/>
    </row>
    <row r="101" spans="1:8" x14ac:dyDescent="0.4">
      <c r="A101" s="63"/>
      <c r="B101" s="64"/>
      <c r="D101" s="64"/>
      <c r="E101" s="64"/>
      <c r="G101" s="38"/>
    </row>
    <row r="102" spans="1:8" x14ac:dyDescent="0.4">
      <c r="A102" s="63" t="s">
        <v>21</v>
      </c>
      <c r="C102" s="63" t="s">
        <v>20</v>
      </c>
      <c r="G102" s="38"/>
    </row>
    <row r="103" spans="1:8" x14ac:dyDescent="0.4">
      <c r="A103" s="63"/>
      <c r="G103" s="38"/>
    </row>
    <row r="104" spans="1:8" x14ac:dyDescent="0.4">
      <c r="A104" s="63" t="s">
        <v>22</v>
      </c>
      <c r="C104" s="63" t="s">
        <v>20</v>
      </c>
      <c r="G104" s="38"/>
    </row>
    <row r="105" spans="1:8" x14ac:dyDescent="0.4">
      <c r="A105" s="38"/>
      <c r="C105" s="38"/>
    </row>
    <row r="106" spans="1:8" x14ac:dyDescent="0.4">
      <c r="A106" s="38"/>
      <c r="B106" s="38"/>
      <c r="C106" s="38"/>
      <c r="D106" s="38"/>
      <c r="E106" s="38"/>
      <c r="F106" s="9"/>
      <c r="G106" s="38"/>
      <c r="H106" s="38"/>
    </row>
  </sheetData>
  <mergeCells count="34">
    <mergeCell ref="A22:H22"/>
    <mergeCell ref="D34:D35"/>
    <mergeCell ref="E34:E35"/>
    <mergeCell ref="F34:F35"/>
    <mergeCell ref="G34:G35"/>
    <mergeCell ref="H34:H35"/>
    <mergeCell ref="A33:H33"/>
    <mergeCell ref="A34:A35"/>
    <mergeCell ref="B34:B35"/>
    <mergeCell ref="C34:C35"/>
    <mergeCell ref="A2:H2"/>
    <mergeCell ref="D6:F6"/>
    <mergeCell ref="D7:F7"/>
    <mergeCell ref="D17:F17"/>
    <mergeCell ref="A21:H21"/>
    <mergeCell ref="A42:H42"/>
    <mergeCell ref="F43:F44"/>
    <mergeCell ref="G43:G44"/>
    <mergeCell ref="H43:H44"/>
    <mergeCell ref="D43:D44"/>
    <mergeCell ref="A68:H68"/>
    <mergeCell ref="A54:H54"/>
    <mergeCell ref="E43:E44"/>
    <mergeCell ref="F69:F70"/>
    <mergeCell ref="G69:G70"/>
    <mergeCell ref="H69:H70"/>
    <mergeCell ref="A69:A70"/>
    <mergeCell ref="B69:B70"/>
    <mergeCell ref="C69:C70"/>
    <mergeCell ref="D69:D70"/>
    <mergeCell ref="E69:E70"/>
    <mergeCell ref="A43:A44"/>
    <mergeCell ref="B43:B44"/>
    <mergeCell ref="C43:C44"/>
  </mergeCells>
  <dataValidations count="4">
    <dataValidation errorStyle="information" allowBlank="1" showInputMessage="1" showErrorMessage="1" errorTitle="Andere?" error="Bitte einfach eintragen." sqref="G32 G66:G67 G87" xr:uid="{0806DADF-E84D-4B84-BBD3-F9705FE78C27}"/>
    <dataValidation errorStyle="information" allowBlank="1" showInputMessage="1" showErrorMessage="1" errorTitle="andere Eingabe" error="Bitte geben Sie nur eine andere Einheit ein, wenn Sie dies ausdrücklich mit ihrem Vertragskaufmann / ihrer Vertragskauffrau abgestimmt haben." sqref="D45:D51 D36:D39 D56:D65 D78:D83" xr:uid="{3E49EC5C-9246-47F5-A62D-548DE6C07973}"/>
    <dataValidation type="list" errorStyle="information" allowBlank="1" showInputMessage="1" showErrorMessage="1" errorTitle="Andere?" error="Bitte einfach eintragen." sqref="G45:G51 G36:G39 G56:G64 G78:G83" xr:uid="{FE4A63BE-45E4-4914-B4E7-682F8B23D0C1}">
      <formula1>#REF!</formula1>
    </dataValidation>
    <dataValidation type="list" errorStyle="information" allowBlank="1" showInputMessage="1" showErrorMessage="1" errorTitle="andere Eingabe" error="Bitte geben Sie nur eine andere Einheit ein, wenn Sie dies ausdrücklich mit ihrem Vertragskaufmann / ihrer Vertragskauffrau abgestimmt haben." sqref="D24:D27" xr:uid="{5A2FBA65-1C2D-457E-A58D-463B0E2EC49A}">
      <formula1>#REF!</formula1>
    </dataValidation>
  </dataValidations>
  <pageMargins left="0.7" right="0.7" top="0.75" bottom="0.75" header="0.3" footer="0.3"/>
  <pageSetup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Output</vt:lpstr>
      <vt:lpstr>Breakdown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Jata, Lidya Susana Kusuma GIZ ID</dc:creator>
  <cp:lastModifiedBy>Jata, Lidya Susana Kusuma GIZ ID</cp:lastModifiedBy>
  <cp:lastPrinted>2014-10-22T10:48:13Z</cp:lastPrinted>
  <dcterms:created xsi:type="dcterms:W3CDTF">2012-05-12T14:03:50Z</dcterms:created>
  <dcterms:modified xsi:type="dcterms:W3CDTF">2026-03-02T03:33:00Z</dcterms:modified>
</cp:coreProperties>
</file>